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60" windowWidth="18465" windowHeight="9225" tabRatio="864" activeTab="2"/>
  </bookViews>
  <sheets>
    <sheet name="koptame" sheetId="1" r:id="rId1"/>
    <sheet name="kops_1" sheetId="2" r:id="rId2"/>
    <sheet name=" 1-4" sheetId="3" r:id="rId3"/>
    <sheet name="kops_2" sheetId="4" r:id="rId4"/>
    <sheet name="2-1" sheetId="5" r:id="rId5"/>
  </sheets>
  <definedNames>
    <definedName name="_xlnm.Print_Area" localSheetId="2">' 1-4'!$A$1:$P$43</definedName>
    <definedName name="_xlnm.Print_Area" localSheetId="4">'2-1'!$A$1:$P$33</definedName>
    <definedName name="_xlnm.Print_Area" localSheetId="1">'kops_1'!$A$2:$H$25</definedName>
    <definedName name="_xlnm.Print_Area" localSheetId="3">'kops_2'!$A$1:$H$24</definedName>
    <definedName name="_xlnm.Print_Titles" localSheetId="4">'2-1'!$7:$8</definedName>
    <definedName name="_xlnm.Print_Titles" localSheetId="1">'kops_1'!$11:$12</definedName>
    <definedName name="_xlnm.Print_Titles" localSheetId="3">'kops_2'!$10:$11</definedName>
    <definedName name="_xlnm.Print_Titles" localSheetId="0">'koptame'!$11:$11</definedName>
  </definedNames>
  <calcPr fullCalcOnLoad="1"/>
</workbook>
</file>

<file path=xl/sharedStrings.xml><?xml version="1.0" encoding="utf-8"?>
<sst xmlns="http://schemas.openxmlformats.org/spreadsheetml/2006/main" count="201" uniqueCount="98">
  <si>
    <t>Npk.</t>
  </si>
  <si>
    <t>Kods</t>
  </si>
  <si>
    <t>Nosaukums</t>
  </si>
  <si>
    <t/>
  </si>
  <si>
    <t>KOPĀ</t>
  </si>
  <si>
    <t>Mērv.</t>
  </si>
  <si>
    <t>m</t>
  </si>
  <si>
    <t>gb</t>
  </si>
  <si>
    <t>Tāmes izmaksas, EUR</t>
  </si>
  <si>
    <t>Vienības izmaksas</t>
  </si>
  <si>
    <t>Kopā uz visu apjomu</t>
  </si>
  <si>
    <t>Daudz.</t>
  </si>
  <si>
    <t>laika norma (c/h)</t>
  </si>
  <si>
    <t>darba alga (EUR)</t>
  </si>
  <si>
    <t>mehānismi (EUR)</t>
  </si>
  <si>
    <t>kopā (EUR)</t>
  </si>
  <si>
    <t>darbietilpība (c/h)</t>
  </si>
  <si>
    <t>summa (EUR)</t>
  </si>
  <si>
    <t>Būvgružu savākšana un izvešana uz izgāztuvi</t>
  </si>
  <si>
    <t>m3</t>
  </si>
  <si>
    <t>Elektroapgāde</t>
  </si>
  <si>
    <t>Par kopējo summu, EUR</t>
  </si>
  <si>
    <t>Kopēja darbietilpība, c/st.</t>
  </si>
  <si>
    <t>Nr.p.k</t>
  </si>
  <si>
    <t>Darba veids vai konstruktīvā elementa nosaukums</t>
  </si>
  <si>
    <t>Tāmes izmaksas        (EUR)</t>
  </si>
  <si>
    <t>tai skaitā</t>
  </si>
  <si>
    <t>Darbietilpība (c/h)</t>
  </si>
  <si>
    <t>Darba alga         (EUR)</t>
  </si>
  <si>
    <t>Mehānismi (EUR)</t>
  </si>
  <si>
    <t>tai skaitā darba aizsardzība</t>
  </si>
  <si>
    <t>PAVISAM KOPĀ</t>
  </si>
  <si>
    <t>Iekšējie inženiertīkli</t>
  </si>
  <si>
    <t>Objekta nosaukums</t>
  </si>
  <si>
    <t>Objekta izmaksas (EUR)</t>
  </si>
  <si>
    <t>  </t>
  </si>
  <si>
    <t>Metāla durvis</t>
  </si>
  <si>
    <t>gab.</t>
  </si>
  <si>
    <t>būvizstrādājumi(EUR)</t>
  </si>
  <si>
    <t>Objekta adrese:             Pirmā iela 26A, Ādaži, Ādažu novads</t>
  </si>
  <si>
    <t>Objekta nosaukums:   Ādažu pirmskolas izglitības iestāde</t>
  </si>
  <si>
    <t>Būvizstrādājumi  (EUR)</t>
  </si>
  <si>
    <r>
      <t xml:space="preserve">darba samaksas likme (EUR/h),  </t>
    </r>
    <r>
      <rPr>
        <i/>
        <sz val="8"/>
        <rFont val="Arial"/>
        <family val="2"/>
      </rPr>
      <t>t.sk.sociālais nodoklis 23,59%</t>
    </r>
  </si>
  <si>
    <r>
      <t xml:space="preserve">būvizstrā-dājumi, </t>
    </r>
    <r>
      <rPr>
        <i/>
        <sz val="8"/>
        <rFont val="Arial"/>
        <family val="2"/>
      </rPr>
      <t>t.sk.transporta izdevumi (5,0%)</t>
    </r>
  </si>
  <si>
    <t>Līguma darbs</t>
  </si>
  <si>
    <t>Aiļu aizpildījums</t>
  </si>
  <si>
    <t>D 4* 1550x2400mm,  EI30</t>
  </si>
  <si>
    <t>D 5* 1000x2100mm,  EI30</t>
  </si>
  <si>
    <t>D 6* 1000x2100mm,  EI31</t>
  </si>
  <si>
    <t>D 7* 1500x2200mm,  EI30</t>
  </si>
  <si>
    <t>D8* 1000x2100mm,  EI30</t>
  </si>
  <si>
    <t>D9* 1000x2100mm,  EI30</t>
  </si>
  <si>
    <t>D1* 2100x2650mm,  EI30</t>
  </si>
  <si>
    <t>D1/1*2100x3000mm,  EI30</t>
  </si>
  <si>
    <t>Alumīnja logi (lapa AR-7)</t>
  </si>
  <si>
    <t>Palodzes 3500X400X20mm ar PVC pārklājumu montāža</t>
  </si>
  <si>
    <t>Alūmīnija pakešlogs L2* neverams 1700x1700mm</t>
  </si>
  <si>
    <t>Alūmīnija pakešlogs L3* verams 1700x1700mm</t>
  </si>
  <si>
    <t>D10* 1000x2050mm,  EI30</t>
  </si>
  <si>
    <t>D 11* 1000x2000mm,  EI30</t>
  </si>
  <si>
    <t>D 12* 900x2000mm,  EI30</t>
  </si>
  <si>
    <t>Kopā</t>
  </si>
  <si>
    <t> PVN 21%</t>
  </si>
  <si>
    <t>18-00000</t>
  </si>
  <si>
    <t>Drošinātāju NH-00, 16A uzstādīšana GS sadalnē</t>
  </si>
  <si>
    <t>Kontaktora 400V 16A montāža</t>
  </si>
  <si>
    <t>Kontaktora 230V 16A montāža</t>
  </si>
  <si>
    <t>Evakuācijas gaismeklis ar uzrakstu "IZEJA"; ar LED spuldzēm, IP44; deg visu laiku ar barošanas bloku 2.stundas darb..</t>
  </si>
  <si>
    <t>Nepārtraukts barošans bloks 230V, 40W, IP44 , 2 stundas darb..</t>
  </si>
  <si>
    <t>Avārijas gaismeklis 230V 20W LED pie sienas ar barošanas bloku  2.stundas darb..</t>
  </si>
  <si>
    <t>Vienpola slēdzis atklātai ibstalācijai 230V, 16A, IP44</t>
  </si>
  <si>
    <t xml:space="preserve">Ugunsdrošs, halogēnus nesaturošs kabelis šķ. - 3x2.5m² NHXH-J E30
vai analogs
</t>
  </si>
  <si>
    <t xml:space="preserve">Ugunsdrošs, halogēnus nesaturošs kabelis šķ. - 7x1.5m² NHXH-J E30
vai analogs
</t>
  </si>
  <si>
    <t>Ugunsdrošs, halogēnus nesaturošs kabelis šķ. - 5x1.5m² NHXH-J E30
vai analogs</t>
  </si>
  <si>
    <t>Ugunsdrošs, halogēnus nesaturošs kabelis šķ. - 3x1.5m² NHXH-J E30
vai analogs</t>
  </si>
  <si>
    <t>Nozaru un savienojuma kārbas, zemapmetuma IP44</t>
  </si>
  <si>
    <t>Komutācijas kārba uz 24 klemmem, IP44</t>
  </si>
  <si>
    <t>kpl.</t>
  </si>
  <si>
    <r>
      <t>Plastmasas caurules Ø20mm</t>
    </r>
    <r>
      <rPr>
        <vertAlign val="superscript"/>
        <sz val="10"/>
        <color indexed="8"/>
        <rFont val="Arial"/>
        <family val="2"/>
      </rPr>
      <t>2</t>
    </r>
  </si>
  <si>
    <t xml:space="preserve">       Kopsavilkuma aprēķins Nr.1</t>
  </si>
  <si>
    <t xml:space="preserve">       Kopsavilkuma aprēķins Nr.2</t>
  </si>
  <si>
    <t>Darba alga   (EUR)</t>
  </si>
  <si>
    <t>Būves nosaukums: Ādažu PII baseina grīdas (pagraba pārseguma)atjaunošana un logu ailas paplašināšana</t>
  </si>
  <si>
    <t>Būves nosaukums:Ādažu PII baseina grīdas (pagraba pārseguma)atjaunošana un logu ailas paplašināšana</t>
  </si>
  <si>
    <t>LOKĀLĀ TĀME NR. 1
ELEKTROMONTĀŽAS DARBI</t>
  </si>
  <si>
    <t>Tāme sastādīta  pamatojoties uz ELdaļas specifikācijām un rasējumiem</t>
  </si>
  <si>
    <t xml:space="preserve">       </t>
  </si>
  <si>
    <t>Tāme sastādīta pamatojoties uz AR daļas specifikācijām un rasējumiem</t>
  </si>
  <si>
    <t>Durvju, logu  demontāža</t>
  </si>
  <si>
    <t>Koptāme</t>
  </si>
  <si>
    <t>Kopsavilkuma aprēķins Nr.1</t>
  </si>
  <si>
    <t>Kopsavilkuma aprēķins Nr.2</t>
  </si>
  <si>
    <t>LOKĀLĀ TĀME NR. 1
 AIĻU AIZPILDĪJUMS</t>
  </si>
  <si>
    <t xml:space="preserve">Aumīnija  durvis </t>
  </si>
  <si>
    <t xml:space="preserve">Virsizdevumi  % </t>
  </si>
  <si>
    <t>Peļņa  %</t>
  </si>
  <si>
    <r>
      <t>Esošo koka durvju(11. gab) un logu(2.gab) demontāža (</t>
    </r>
    <r>
      <rPr>
        <b/>
        <sz val="10"/>
        <rFont val="Calibri"/>
        <family val="2"/>
      </rPr>
      <t>lapaBP-2, AR-2, AR-8)</t>
    </r>
  </si>
  <si>
    <t>Tiešās izmaksas kopā, tajā skaitā sociālais nodoklis 24,09%: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</si>
</sst>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&quot;.&quot;"/>
    <numFmt numFmtId="171" formatCode="_-[$€-2]\ * #,##0.00_-;\-[$€-2]\ * #,##0.00_-;_-[$€-2]\ * &quot;-&quot;??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7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8"/>
      <name val="concolas"/>
      <family val="0"/>
    </font>
    <font>
      <sz val="11"/>
      <name val="Consolas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name val="Arial"/>
      <family val="2"/>
    </font>
    <font>
      <sz val="10"/>
      <name val="Helv"/>
      <family val="0"/>
    </font>
    <font>
      <i/>
      <u val="single"/>
      <sz val="11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63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1"/>
      <color indexed="63"/>
      <name val="Arial"/>
      <family val="2"/>
    </font>
    <font>
      <sz val="12"/>
      <name val="Arial"/>
      <family val="2"/>
    </font>
    <font>
      <i/>
      <sz val="10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b/>
      <sz val="9"/>
      <color indexed="1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onsolas"/>
      <family val="2"/>
    </font>
    <font>
      <i/>
      <sz val="10"/>
      <color theme="4" tint="-0.2499700039625167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9" tint="-0.499969989061355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Calibri"/>
      <family val="2"/>
    </font>
    <font>
      <sz val="10"/>
      <color rgb="FFFF99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0"/>
      <color rgb="FF9900CC"/>
      <name val="Calibri"/>
      <family val="2"/>
    </font>
    <font>
      <i/>
      <sz val="10"/>
      <color theme="0" tint="-0.499969989061355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onsolas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E6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/>
      <right style="thin">
        <color indexed="23"/>
      </right>
      <top style="thin">
        <color indexed="23"/>
      </top>
      <bottom style="thin"/>
    </border>
    <border>
      <left/>
      <right style="thin"/>
      <top style="thin">
        <color indexed="23"/>
      </top>
      <bottom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top" wrapText="1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Border="0">
      <alignment vertical="top"/>
      <protection/>
    </xf>
    <xf numFmtId="0" fontId="59" fillId="0" borderId="3" applyBorder="0">
      <alignment vertical="top"/>
      <protection/>
    </xf>
    <xf numFmtId="0" fontId="12" fillId="0" borderId="0">
      <alignment/>
      <protection/>
    </xf>
    <xf numFmtId="0" fontId="60" fillId="0" borderId="0" applyNumberFormat="0" applyFill="0" applyBorder="0" applyAlignment="0" applyProtection="0"/>
    <xf numFmtId="0" fontId="2" fillId="0" borderId="0" applyBorder="0">
      <alignment vertical="top"/>
      <protection/>
    </xf>
    <xf numFmtId="0" fontId="61" fillId="28" borderId="0" applyNumberFormat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3" applyNumberFormat="0" applyFill="0" applyBorder="0" applyAlignment="0">
      <protection/>
    </xf>
    <xf numFmtId="0" fontId="66" fillId="0" borderId="3" applyNumberFormat="0" applyFill="0" applyBorder="0" applyAlignment="0">
      <protection/>
    </xf>
    <xf numFmtId="0" fontId="67" fillId="0" borderId="3" applyNumberFormat="0" applyFill="0" applyBorder="0" applyAlignment="0">
      <protection/>
    </xf>
    <xf numFmtId="0" fontId="67" fillId="0" borderId="3" applyNumberFormat="0" applyFill="0" applyBorder="0" applyAlignment="0">
      <protection/>
    </xf>
    <xf numFmtId="0" fontId="68" fillId="0" borderId="7" applyNumberFormat="0" applyFill="0" applyAlignment="0" applyProtection="0"/>
    <xf numFmtId="4" fontId="5" fillId="30" borderId="8" applyAlignment="0">
      <protection/>
    </xf>
    <xf numFmtId="0" fontId="69" fillId="31" borderId="0" applyNumberFormat="0" applyBorder="0" applyAlignment="0" applyProtection="0"/>
    <xf numFmtId="171" fontId="12" fillId="0" borderId="0">
      <alignment/>
      <protection/>
    </xf>
    <xf numFmtId="0" fontId="12" fillId="0" borderId="0">
      <alignment/>
      <protection/>
    </xf>
    <xf numFmtId="0" fontId="7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9" applyNumberFormat="0" applyFont="0" applyAlignment="0" applyProtection="0"/>
    <xf numFmtId="0" fontId="71" fillId="26" borderId="10" applyNumberFormat="0" applyAlignment="0" applyProtection="0"/>
    <xf numFmtId="0" fontId="72" fillId="0" borderId="0" applyNumberFormat="0" applyFill="0" applyBorder="0" applyAlignment="0">
      <protection/>
    </xf>
    <xf numFmtId="9" fontId="0" fillId="0" borderId="0" applyFont="0" applyFill="0" applyBorder="0" applyAlignment="0" applyProtection="0"/>
    <xf numFmtId="0" fontId="73" fillId="0" borderId="0">
      <alignment vertical="top" wrapText="1"/>
      <protection/>
    </xf>
    <xf numFmtId="0" fontId="13" fillId="0" borderId="0">
      <alignment/>
      <protection/>
    </xf>
    <xf numFmtId="0" fontId="49" fillId="33" borderId="0">
      <alignment vertical="top"/>
      <protection/>
    </xf>
    <xf numFmtId="0" fontId="74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76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vertical="top"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Alignment="1">
      <alignment horizontal="right" vertical="top"/>
    </xf>
    <xf numFmtId="0" fontId="3" fillId="0" borderId="3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4" fontId="3" fillId="0" borderId="3" xfId="51" applyNumberFormat="1" applyFont="1" applyBorder="1" applyAlignment="1">
      <alignment vertical="top"/>
      <protection/>
    </xf>
    <xf numFmtId="0" fontId="7" fillId="0" borderId="0" xfId="0" applyFont="1" applyAlignment="1">
      <alignment wrapText="1"/>
    </xf>
    <xf numFmtId="4" fontId="3" fillId="0" borderId="0" xfId="51" applyNumberFormat="1" applyFont="1" applyBorder="1" applyAlignment="1">
      <alignment vertical="top"/>
      <protection/>
    </xf>
    <xf numFmtId="0" fontId="10" fillId="0" borderId="0" xfId="73" applyFont="1" applyAlignment="1">
      <alignment/>
      <protection/>
    </xf>
    <xf numFmtId="0" fontId="3" fillId="0" borderId="3" xfId="60" applyNumberFormat="1" applyFont="1" applyBorder="1" applyAlignment="1">
      <alignment vertical="top" wrapText="1"/>
      <protection/>
    </xf>
    <xf numFmtId="0" fontId="10" fillId="34" borderId="0" xfId="73" applyFont="1" applyFill="1" applyAlignment="1">
      <alignment/>
      <protection/>
    </xf>
    <xf numFmtId="0" fontId="3" fillId="0" borderId="3" xfId="47" applyNumberFormat="1" applyFont="1" applyBorder="1" applyAlignment="1">
      <alignment horizontal="center" vertical="center"/>
      <protection/>
    </xf>
    <xf numFmtId="4" fontId="3" fillId="0" borderId="3" xfId="51" applyNumberFormat="1" applyFont="1" applyBorder="1" applyAlignment="1">
      <alignment horizontal="center" vertical="center"/>
      <protection/>
    </xf>
    <xf numFmtId="1" fontId="14" fillId="0" borderId="0" xfId="0" applyNumberFormat="1" applyFont="1" applyAlignment="1">
      <alignment horizontal="center"/>
    </xf>
    <xf numFmtId="0" fontId="10" fillId="0" borderId="0" xfId="73" applyNumberFormat="1" applyFont="1" applyFill="1" applyAlignment="1">
      <alignment vertical="top"/>
      <protection/>
    </xf>
    <xf numFmtId="0" fontId="10" fillId="0" borderId="0" xfId="73" applyNumberFormat="1" applyFont="1" applyFill="1" applyAlignment="1">
      <alignment horizontal="right" vertical="top"/>
      <protection/>
    </xf>
    <xf numFmtId="0" fontId="10" fillId="0" borderId="0" xfId="73" applyNumberFormat="1" applyFont="1" applyFill="1" applyAlignment="1">
      <alignment vertical="top" wrapText="1"/>
      <protection/>
    </xf>
    <xf numFmtId="0" fontId="10" fillId="0" borderId="0" xfId="73" applyFont="1" applyFill="1" applyAlignment="1">
      <alignment vertical="top"/>
      <protection/>
    </xf>
    <xf numFmtId="170" fontId="10" fillId="0" borderId="0" xfId="73" applyNumberFormat="1" applyFont="1" applyFill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15" fillId="0" borderId="0" xfId="0" applyFont="1" applyAlignment="1">
      <alignment vertical="top"/>
    </xf>
    <xf numFmtId="4" fontId="12" fillId="0" borderId="0" xfId="51" applyNumberFormat="1" applyFont="1" applyBorder="1" applyAlignment="1">
      <alignment vertical="top"/>
      <protection/>
    </xf>
    <xf numFmtId="0" fontId="12" fillId="0" borderId="0" xfId="51" applyNumberFormat="1" applyFont="1" applyBorder="1" applyAlignment="1">
      <alignment vertical="top"/>
      <protection/>
    </xf>
    <xf numFmtId="0" fontId="12" fillId="0" borderId="0" xfId="51" applyNumberFormat="1" applyFont="1" applyAlignment="1">
      <alignment vertical="top"/>
      <protection/>
    </xf>
    <xf numFmtId="0" fontId="16" fillId="0" borderId="0" xfId="0" applyNumberFormat="1" applyFont="1" applyAlignment="1">
      <alignment vertical="top"/>
    </xf>
    <xf numFmtId="0" fontId="16" fillId="0" borderId="0" xfId="0" applyNumberFormat="1" applyFont="1" applyFill="1" applyAlignment="1">
      <alignment vertical="top" wrapText="1"/>
    </xf>
    <xf numFmtId="0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 wrapText="1"/>
    </xf>
    <xf numFmtId="0" fontId="12" fillId="0" borderId="0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 vertical="top" wrapText="1"/>
    </xf>
    <xf numFmtId="0" fontId="12" fillId="0" borderId="0" xfId="0" applyNumberFormat="1" applyFont="1" applyAlignment="1">
      <alignment horizontal="right" vertical="top"/>
    </xf>
    <xf numFmtId="0" fontId="12" fillId="0" borderId="3" xfId="47" applyNumberFormat="1" applyFont="1" applyBorder="1" applyAlignment="1">
      <alignment vertical="center"/>
      <protection/>
    </xf>
    <xf numFmtId="3" fontId="12" fillId="0" borderId="3" xfId="51" applyNumberFormat="1" applyFont="1" applyBorder="1" applyAlignment="1">
      <alignment horizontal="center" vertical="center"/>
      <protection/>
    </xf>
    <xf numFmtId="4" fontId="12" fillId="0" borderId="3" xfId="51" applyNumberFormat="1" applyFont="1" applyBorder="1" applyAlignment="1">
      <alignment vertical="center"/>
      <protection/>
    </xf>
    <xf numFmtId="170" fontId="12" fillId="0" borderId="3" xfId="51" applyNumberFormat="1" applyFont="1" applyFill="1" applyBorder="1" applyAlignment="1">
      <alignment vertical="top"/>
      <protection/>
    </xf>
    <xf numFmtId="0" fontId="12" fillId="0" borderId="3" xfId="0" applyNumberFormat="1" applyFont="1" applyBorder="1" applyAlignment="1">
      <alignment vertical="top"/>
    </xf>
    <xf numFmtId="0" fontId="12" fillId="0" borderId="3" xfId="0" applyNumberFormat="1" applyFont="1" applyBorder="1" applyAlignment="1">
      <alignment vertical="top" wrapText="1"/>
    </xf>
    <xf numFmtId="0" fontId="12" fillId="0" borderId="3" xfId="47" applyNumberFormat="1" applyFont="1" applyBorder="1" applyAlignment="1">
      <alignment vertical="top"/>
      <protection/>
    </xf>
    <xf numFmtId="4" fontId="12" fillId="0" borderId="3" xfId="51" applyNumberFormat="1" applyFont="1" applyBorder="1" applyAlignment="1">
      <alignment vertical="top"/>
      <protection/>
    </xf>
    <xf numFmtId="0" fontId="18" fillId="0" borderId="3" xfId="0" applyNumberFormat="1" applyFont="1" applyBorder="1" applyAlignment="1">
      <alignment horizontal="center" vertical="center" wrapText="1"/>
    </xf>
    <xf numFmtId="4" fontId="12" fillId="0" borderId="3" xfId="51" applyNumberFormat="1" applyFont="1" applyBorder="1" applyAlignment="1">
      <alignment horizontal="center" vertical="center"/>
      <protection/>
    </xf>
    <xf numFmtId="4" fontId="12" fillId="0" borderId="3" xfId="58" applyNumberFormat="1" applyFont="1" applyBorder="1" applyAlignment="1">
      <alignment horizontal="center" vertical="center"/>
      <protection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34" borderId="13" xfId="63" applyNumberFormat="1" applyFont="1" applyFill="1" applyBorder="1" applyAlignment="1">
      <alignment horizontal="center" vertical="top" wrapText="1"/>
      <protection/>
    </xf>
    <xf numFmtId="4" fontId="16" fillId="34" borderId="14" xfId="63" applyNumberFormat="1" applyFont="1" applyFill="1" applyBorder="1" applyAlignment="1">
      <alignment horizontal="right" vertical="top"/>
      <protection/>
    </xf>
    <xf numFmtId="0" fontId="16" fillId="34" borderId="13" xfId="0" applyNumberFormat="1" applyFont="1" applyFill="1" applyBorder="1" applyAlignment="1">
      <alignment horizontal="center" vertical="top" wrapText="1"/>
    </xf>
    <xf numFmtId="0" fontId="17" fillId="0" borderId="0" xfId="73" applyNumberFormat="1" applyFont="1" applyFill="1" applyAlignment="1">
      <alignment vertical="top"/>
      <protection/>
    </xf>
    <xf numFmtId="0" fontId="17" fillId="0" borderId="0" xfId="73" applyNumberFormat="1" applyFont="1" applyFill="1" applyAlignment="1">
      <alignment horizontal="right" vertical="top"/>
      <protection/>
    </xf>
    <xf numFmtId="0" fontId="17" fillId="0" borderId="0" xfId="73" applyNumberFormat="1" applyFont="1" applyFill="1" applyAlignment="1">
      <alignment vertical="top" wrapText="1"/>
      <protection/>
    </xf>
    <xf numFmtId="0" fontId="12" fillId="0" borderId="15" xfId="0" applyFont="1" applyBorder="1" applyAlignment="1">
      <alignment horizontal="center" vertical="center"/>
    </xf>
    <xf numFmtId="0" fontId="12" fillId="0" borderId="0" xfId="0" applyNumberFormat="1" applyFont="1" applyFill="1" applyAlignment="1">
      <alignment vertical="top"/>
    </xf>
    <xf numFmtId="0" fontId="12" fillId="0" borderId="0" xfId="0" applyNumberFormat="1" applyFont="1" applyFill="1" applyAlignment="1">
      <alignment horizontal="right"/>
    </xf>
    <xf numFmtId="4" fontId="12" fillId="0" borderId="0" xfId="80" applyNumberFormat="1" applyFont="1" applyFill="1" applyAlignment="1">
      <alignment horizontal="left"/>
    </xf>
    <xf numFmtId="0" fontId="18" fillId="0" borderId="16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4" fontId="12" fillId="0" borderId="0" xfId="51" applyNumberFormat="1" applyFont="1" applyBorder="1" applyAlignment="1">
      <alignment vertical="center"/>
      <protection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 vertical="top"/>
    </xf>
    <xf numFmtId="0" fontId="16" fillId="34" borderId="3" xfId="0" applyNumberFormat="1" applyFont="1" applyFill="1" applyBorder="1" applyAlignment="1">
      <alignment vertical="top"/>
    </xf>
    <xf numFmtId="0" fontId="16" fillId="34" borderId="3" xfId="0" applyNumberFormat="1" applyFont="1" applyFill="1" applyBorder="1" applyAlignment="1">
      <alignment vertical="top" wrapText="1"/>
    </xf>
    <xf numFmtId="170" fontId="12" fillId="0" borderId="3" xfId="51" applyNumberFormat="1" applyFont="1" applyFill="1" applyBorder="1" applyAlignment="1">
      <alignment horizontal="center" vertical="center"/>
      <protection/>
    </xf>
    <xf numFmtId="170" fontId="12" fillId="0" borderId="3" xfId="73" applyNumberFormat="1" applyFont="1" applyFill="1" applyBorder="1" applyAlignment="1">
      <alignment horizontal="center" vertical="center"/>
      <protection/>
    </xf>
    <xf numFmtId="0" fontId="16" fillId="0" borderId="17" xfId="0" applyNumberFormat="1" applyFont="1" applyBorder="1" applyAlignment="1">
      <alignment vertical="center"/>
    </xf>
    <xf numFmtId="0" fontId="16" fillId="0" borderId="18" xfId="48" applyNumberFormat="1" applyFont="1" applyBorder="1" applyAlignment="1">
      <alignment vertical="center"/>
      <protection/>
    </xf>
    <xf numFmtId="4" fontId="16" fillId="0" borderId="18" xfId="51" applyNumberFormat="1" applyFont="1" applyBorder="1" applyAlignment="1">
      <alignment vertical="center"/>
      <protection/>
    </xf>
    <xf numFmtId="4" fontId="12" fillId="0" borderId="3" xfId="51" applyNumberFormat="1" applyFont="1" applyFill="1" applyBorder="1" applyAlignment="1">
      <alignment vertical="center"/>
      <protection/>
    </xf>
    <xf numFmtId="0" fontId="12" fillId="0" borderId="19" xfId="69" applyFont="1" applyFill="1" applyBorder="1" applyAlignment="1">
      <alignment horizontal="center" vertical="center" wrapText="1"/>
      <protection/>
    </xf>
    <xf numFmtId="4" fontId="12" fillId="0" borderId="3" xfId="51" applyNumberFormat="1" applyFont="1" applyFill="1" applyBorder="1" applyAlignment="1">
      <alignment horizontal="center" vertical="center"/>
      <protection/>
    </xf>
    <xf numFmtId="0" fontId="3" fillId="0" borderId="3" xfId="0" applyNumberFormat="1" applyFont="1" applyBorder="1" applyAlignment="1">
      <alignment vertical="justify"/>
    </xf>
    <xf numFmtId="0" fontId="3" fillId="0" borderId="3" xfId="0" applyNumberFormat="1" applyFont="1" applyBorder="1" applyAlignment="1">
      <alignment vertical="center" wrapText="1"/>
    </xf>
    <xf numFmtId="3" fontId="3" fillId="0" borderId="3" xfId="51" applyNumberFormat="1" applyFont="1" applyBorder="1" applyAlignment="1">
      <alignment horizontal="center" vertical="center"/>
      <protection/>
    </xf>
    <xf numFmtId="0" fontId="12" fillId="0" borderId="3" xfId="0" applyFont="1" applyBorder="1" applyAlignment="1">
      <alignment horizontal="left" vertical="top" wrapText="1"/>
    </xf>
    <xf numFmtId="4" fontId="12" fillId="0" borderId="3" xfId="0" applyNumberFormat="1" applyFont="1" applyBorder="1" applyAlignment="1">
      <alignment vertical="top"/>
    </xf>
    <xf numFmtId="3" fontId="3" fillId="0" borderId="3" xfId="60" applyNumberFormat="1" applyFont="1" applyBorder="1" applyAlignment="1">
      <alignment horizontal="center" vertical="center"/>
      <protection/>
    </xf>
    <xf numFmtId="4" fontId="16" fillId="0" borderId="18" xfId="51" applyNumberFormat="1" applyFont="1" applyFill="1" applyBorder="1" applyAlignment="1">
      <alignment vertical="center"/>
      <protection/>
    </xf>
    <xf numFmtId="4" fontId="16" fillId="0" borderId="20" xfId="51" applyNumberFormat="1" applyFont="1" applyFill="1" applyBorder="1" applyAlignment="1">
      <alignment vertical="center"/>
      <protection/>
    </xf>
    <xf numFmtId="4" fontId="16" fillId="0" borderId="0" xfId="51" applyNumberFormat="1" applyFont="1" applyBorder="1" applyAlignment="1">
      <alignment vertical="top"/>
      <protection/>
    </xf>
    <xf numFmtId="0" fontId="3" fillId="0" borderId="3" xfId="60" applyNumberFormat="1" applyFont="1" applyBorder="1" applyAlignment="1">
      <alignment horizontal="center" vertical="center"/>
      <protection/>
    </xf>
    <xf numFmtId="0" fontId="12" fillId="0" borderId="3" xfId="58" applyNumberFormat="1" applyFont="1" applyBorder="1" applyAlignment="1">
      <alignment vertical="top" wrapText="1"/>
      <protection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9" xfId="69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3" fillId="34" borderId="3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7" fillId="34" borderId="0" xfId="0" applyNumberFormat="1" applyFont="1" applyFill="1" applyAlignment="1">
      <alignment vertical="top"/>
    </xf>
    <xf numFmtId="0" fontId="16" fillId="34" borderId="0" xfId="0" applyNumberFormat="1" applyFont="1" applyFill="1" applyAlignment="1">
      <alignment vertical="top"/>
    </xf>
    <xf numFmtId="0" fontId="16" fillId="34" borderId="0" xfId="0" applyNumberFormat="1" applyFont="1" applyFill="1" applyAlignment="1">
      <alignment vertical="top" wrapText="1"/>
    </xf>
    <xf numFmtId="0" fontId="12" fillId="34" borderId="0" xfId="0" applyNumberFormat="1" applyFont="1" applyFill="1" applyAlignment="1">
      <alignment vertical="top"/>
    </xf>
    <xf numFmtId="0" fontId="12" fillId="34" borderId="0" xfId="0" applyFont="1" applyFill="1" applyAlignment="1">
      <alignment/>
    </xf>
    <xf numFmtId="1" fontId="22" fillId="34" borderId="0" xfId="0" applyNumberFormat="1" applyFont="1" applyFill="1" applyAlignment="1">
      <alignment horizontal="center"/>
    </xf>
    <xf numFmtId="0" fontId="12" fillId="34" borderId="0" xfId="0" applyNumberFormat="1" applyFont="1" applyFill="1" applyAlignment="1">
      <alignment vertical="top" wrapText="1"/>
    </xf>
    <xf numFmtId="0" fontId="12" fillId="34" borderId="0" xfId="0" applyNumberFormat="1" applyFont="1" applyFill="1" applyBorder="1" applyAlignment="1">
      <alignment vertical="top"/>
    </xf>
    <xf numFmtId="0" fontId="12" fillId="34" borderId="0" xfId="0" applyNumberFormat="1" applyFont="1" applyFill="1" applyBorder="1" applyAlignment="1">
      <alignment vertical="top" wrapText="1"/>
    </xf>
    <xf numFmtId="0" fontId="7" fillId="34" borderId="0" xfId="0" applyFont="1" applyFill="1" applyAlignment="1">
      <alignment/>
    </xf>
    <xf numFmtId="0" fontId="12" fillId="34" borderId="0" xfId="51" applyNumberFormat="1" applyFont="1" applyFill="1" applyAlignment="1">
      <alignment vertical="top"/>
      <protection/>
    </xf>
    <xf numFmtId="1" fontId="14" fillId="34" borderId="0" xfId="0" applyNumberFormat="1" applyFont="1" applyFill="1" applyAlignment="1">
      <alignment horizontal="center"/>
    </xf>
    <xf numFmtId="0" fontId="12" fillId="34" borderId="3" xfId="0" applyNumberFormat="1" applyFont="1" applyFill="1" applyBorder="1" applyAlignment="1">
      <alignment horizontal="center" vertical="center" wrapText="1"/>
    </xf>
    <xf numFmtId="0" fontId="12" fillId="34" borderId="0" xfId="51" applyNumberFormat="1" applyFont="1" applyFill="1" applyBorder="1" applyAlignment="1">
      <alignment vertical="top"/>
      <protection/>
    </xf>
    <xf numFmtId="0" fontId="7" fillId="34" borderId="0" xfId="0" applyNumberFormat="1" applyFont="1" applyFill="1" applyBorder="1" applyAlignment="1">
      <alignment vertical="top"/>
    </xf>
    <xf numFmtId="0" fontId="12" fillId="34" borderId="0" xfId="0" applyNumberFormat="1" applyFont="1" applyFill="1" applyAlignment="1">
      <alignment horizontal="right" vertical="top"/>
    </xf>
    <xf numFmtId="4" fontId="12" fillId="34" borderId="0" xfId="51" applyNumberFormat="1" applyFont="1" applyFill="1" applyBorder="1" applyAlignment="1">
      <alignment vertical="top"/>
      <protection/>
    </xf>
    <xf numFmtId="0" fontId="17" fillId="0" borderId="3" xfId="0" applyNumberFormat="1" applyFont="1" applyBorder="1" applyAlignment="1">
      <alignment vertical="top" wrapText="1"/>
    </xf>
    <xf numFmtId="0" fontId="12" fillId="0" borderId="3" xfId="58" applyNumberFormat="1" applyFont="1" applyBorder="1" applyAlignment="1">
      <alignment horizontal="center" vertical="center"/>
      <protection/>
    </xf>
    <xf numFmtId="0" fontId="12" fillId="0" borderId="3" xfId="47" applyNumberFormat="1" applyFont="1" applyBorder="1" applyAlignment="1">
      <alignment horizontal="center" vertical="center"/>
      <protection/>
    </xf>
    <xf numFmtId="4" fontId="16" fillId="34" borderId="0" xfId="0" applyNumberFormat="1" applyFont="1" applyFill="1" applyBorder="1" applyAlignment="1">
      <alignment vertical="top"/>
    </xf>
    <xf numFmtId="0" fontId="20" fillId="0" borderId="0" xfId="0" applyFont="1" applyAlignment="1">
      <alignment vertical="justify"/>
    </xf>
    <xf numFmtId="3" fontId="12" fillId="0" borderId="3" xfId="58" applyNumberFormat="1" applyFont="1" applyBorder="1" applyAlignment="1">
      <alignment horizontal="center" vertical="justify"/>
      <protection/>
    </xf>
    <xf numFmtId="3" fontId="12" fillId="0" borderId="3" xfId="58" applyNumberFormat="1" applyFont="1" applyBorder="1" applyAlignment="1">
      <alignment horizontal="center" vertical="center"/>
      <protection/>
    </xf>
    <xf numFmtId="0" fontId="12" fillId="0" borderId="14" xfId="58" applyNumberFormat="1" applyFont="1" applyBorder="1" applyAlignment="1">
      <alignment vertical="top" wrapText="1"/>
      <protection/>
    </xf>
    <xf numFmtId="0" fontId="12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3" fillId="0" borderId="0" xfId="0" applyNumberFormat="1" applyFont="1" applyFill="1" applyAlignment="1">
      <alignment horizontal="right" vertical="top"/>
    </xf>
    <xf numFmtId="4" fontId="16" fillId="0" borderId="0" xfId="80" applyNumberFormat="1" applyFont="1" applyFill="1" applyAlignment="1">
      <alignment horizontal="left"/>
    </xf>
    <xf numFmtId="0" fontId="16" fillId="0" borderId="17" xfId="70" applyFont="1" applyBorder="1" applyAlignment="1">
      <alignment horizontal="right"/>
      <protection/>
    </xf>
    <xf numFmtId="0" fontId="16" fillId="0" borderId="18" xfId="70" applyFont="1" applyBorder="1" applyAlignment="1">
      <alignment horizontal="right"/>
      <protection/>
    </xf>
    <xf numFmtId="0" fontId="12" fillId="0" borderId="3" xfId="58" applyNumberFormat="1" applyFont="1" applyBorder="1" applyAlignment="1">
      <alignment vertical="center" wrapText="1"/>
      <protection/>
    </xf>
    <xf numFmtId="2" fontId="25" fillId="34" borderId="20" xfId="0" applyNumberFormat="1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2" fillId="34" borderId="3" xfId="0" applyFont="1" applyFill="1" applyBorder="1" applyAlignment="1">
      <alignment vertical="top"/>
    </xf>
    <xf numFmtId="0" fontId="16" fillId="34" borderId="3" xfId="0" applyFont="1" applyFill="1" applyBorder="1" applyAlignment="1">
      <alignment horizontal="right"/>
    </xf>
    <xf numFmtId="2" fontId="23" fillId="34" borderId="3" xfId="0" applyNumberFormat="1" applyFont="1" applyFill="1" applyBorder="1" applyAlignment="1">
      <alignment horizontal="center" vertical="center" wrapText="1"/>
    </xf>
    <xf numFmtId="4" fontId="16" fillId="34" borderId="3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vertical="justify"/>
    </xf>
    <xf numFmtId="0" fontId="3" fillId="0" borderId="16" xfId="60" applyNumberFormat="1" applyFont="1" applyBorder="1" applyAlignment="1">
      <alignment vertical="top" wrapText="1"/>
      <protection/>
    </xf>
    <xf numFmtId="3" fontId="3" fillId="0" borderId="16" xfId="60" applyNumberFormat="1" applyFont="1" applyBorder="1" applyAlignment="1">
      <alignment horizontal="center" vertical="center"/>
      <protection/>
    </xf>
    <xf numFmtId="4" fontId="3" fillId="0" borderId="16" xfId="51" applyNumberFormat="1" applyFont="1" applyBorder="1" applyAlignment="1">
      <alignment horizontal="center" vertical="center"/>
      <protection/>
    </xf>
    <xf numFmtId="0" fontId="16" fillId="34" borderId="17" xfId="0" applyNumberFormat="1" applyFont="1" applyFill="1" applyBorder="1" applyAlignment="1">
      <alignment vertical="top"/>
    </xf>
    <xf numFmtId="0" fontId="16" fillId="34" borderId="18" xfId="0" applyNumberFormat="1" applyFont="1" applyFill="1" applyBorder="1" applyAlignment="1">
      <alignment vertical="top"/>
    </xf>
    <xf numFmtId="0" fontId="16" fillId="34" borderId="18" xfId="0" applyNumberFormat="1" applyFont="1" applyFill="1" applyBorder="1" applyAlignment="1">
      <alignment vertical="top" wrapText="1"/>
    </xf>
    <xf numFmtId="0" fontId="9" fillId="0" borderId="3" xfId="0" applyNumberFormat="1" applyFont="1" applyBorder="1" applyAlignment="1">
      <alignment horizontal="center" vertical="center" wrapText="1"/>
    </xf>
    <xf numFmtId="0" fontId="12" fillId="0" borderId="3" xfId="69" applyFont="1" applyFill="1" applyBorder="1" applyAlignment="1">
      <alignment horizontal="center" vertical="center" wrapText="1"/>
      <protection/>
    </xf>
    <xf numFmtId="0" fontId="3" fillId="0" borderId="3" xfId="47" applyNumberFormat="1" applyFont="1" applyBorder="1" applyAlignment="1">
      <alignment horizontal="center" vertical="top"/>
      <protection/>
    </xf>
    <xf numFmtId="0" fontId="3" fillId="0" borderId="3" xfId="60" applyNumberFormat="1" applyFont="1" applyBorder="1" applyAlignment="1">
      <alignment horizontal="center" vertical="top"/>
      <protection/>
    </xf>
    <xf numFmtId="0" fontId="3" fillId="0" borderId="16" xfId="60" applyNumberFormat="1" applyFont="1" applyBorder="1" applyAlignment="1">
      <alignment horizontal="center" vertical="top"/>
      <protection/>
    </xf>
    <xf numFmtId="4" fontId="12" fillId="0" borderId="16" xfId="51" applyNumberFormat="1" applyFont="1" applyBorder="1" applyAlignment="1">
      <alignment horizontal="center" vertical="center"/>
      <protection/>
    </xf>
    <xf numFmtId="4" fontId="16" fillId="0" borderId="18" xfId="51" applyNumberFormat="1" applyFont="1" applyBorder="1" applyAlignment="1">
      <alignment horizontal="center" vertical="center"/>
      <protection/>
    </xf>
    <xf numFmtId="4" fontId="4" fillId="0" borderId="18" xfId="51" applyNumberFormat="1" applyFont="1" applyBorder="1" applyAlignment="1">
      <alignment horizontal="center" vertical="center"/>
      <protection/>
    </xf>
    <xf numFmtId="4" fontId="16" fillId="0" borderId="18" xfId="51" applyNumberFormat="1" applyFont="1" applyFill="1" applyBorder="1" applyAlignment="1">
      <alignment horizontal="center" vertical="center"/>
      <protection/>
    </xf>
    <xf numFmtId="4" fontId="16" fillId="0" borderId="20" xfId="51" applyNumberFormat="1" applyFont="1" applyFill="1" applyBorder="1" applyAlignment="1">
      <alignment horizontal="center" vertical="center"/>
      <protection/>
    </xf>
    <xf numFmtId="170" fontId="3" fillId="0" borderId="3" xfId="51" applyNumberFormat="1" applyFont="1" applyFill="1" applyBorder="1" applyAlignment="1">
      <alignment horizontal="center" vertical="center"/>
      <protection/>
    </xf>
    <xf numFmtId="170" fontId="3" fillId="0" borderId="16" xfId="51" applyNumberFormat="1" applyFont="1" applyFill="1" applyBorder="1" applyAlignment="1">
      <alignment horizontal="center" vertical="center"/>
      <protection/>
    </xf>
    <xf numFmtId="0" fontId="11" fillId="0" borderId="3" xfId="60" applyNumberFormat="1" applyFont="1" applyBorder="1" applyAlignment="1">
      <alignment vertical="center" wrapText="1"/>
      <protection/>
    </xf>
    <xf numFmtId="0" fontId="11" fillId="0" borderId="3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6" fillId="34" borderId="14" xfId="63" applyNumberFormat="1" applyFont="1" applyFill="1" applyBorder="1" applyAlignment="1">
      <alignment horizontal="right" vertical="top" wrapText="1"/>
      <protection/>
    </xf>
    <xf numFmtId="0" fontId="12" fillId="34" borderId="3" xfId="63" applyNumberFormat="1" applyFont="1" applyFill="1" applyBorder="1" applyAlignment="1">
      <alignment horizontal="center" vertical="top" wrapText="1"/>
      <protection/>
    </xf>
    <xf numFmtId="0" fontId="16" fillId="34" borderId="3" xfId="63" applyNumberFormat="1" applyFont="1" applyFill="1" applyBorder="1" applyAlignment="1">
      <alignment horizontal="right" vertical="top" wrapText="1"/>
      <protection/>
    </xf>
    <xf numFmtId="4" fontId="16" fillId="34" borderId="3" xfId="63" applyNumberFormat="1" applyFont="1" applyFill="1" applyBorder="1" applyAlignment="1">
      <alignment horizontal="right" vertical="top"/>
      <protection/>
    </xf>
    <xf numFmtId="0" fontId="16" fillId="34" borderId="3" xfId="0" applyNumberFormat="1" applyFont="1" applyFill="1" applyBorder="1" applyAlignment="1">
      <alignment horizontal="center" vertical="top" wrapText="1"/>
    </xf>
    <xf numFmtId="0" fontId="12" fillId="34" borderId="3" xfId="0" applyNumberFormat="1" applyFont="1" applyFill="1" applyBorder="1" applyAlignment="1">
      <alignment horizontal="right" vertical="top" wrapText="1"/>
    </xf>
    <xf numFmtId="4" fontId="12" fillId="34" borderId="3" xfId="0" applyNumberFormat="1" applyFont="1" applyFill="1" applyBorder="1" applyAlignment="1">
      <alignment horizontal="right" vertical="top"/>
    </xf>
    <xf numFmtId="4" fontId="12" fillId="34" borderId="3" xfId="0" applyNumberFormat="1" applyFont="1" applyFill="1" applyBorder="1" applyAlignment="1">
      <alignment vertical="top"/>
    </xf>
    <xf numFmtId="4" fontId="12" fillId="0" borderId="21" xfId="0" applyNumberFormat="1" applyFont="1" applyBorder="1" applyAlignment="1">
      <alignment horizontal="center" vertical="center"/>
    </xf>
    <xf numFmtId="4" fontId="17" fillId="34" borderId="3" xfId="0" applyNumberFormat="1" applyFont="1" applyFill="1" applyBorder="1" applyAlignment="1">
      <alignment horizontal="center" vertical="center"/>
    </xf>
    <xf numFmtId="4" fontId="16" fillId="34" borderId="3" xfId="63" applyNumberFormat="1" applyFont="1" applyFill="1" applyBorder="1" applyAlignment="1">
      <alignment horizontal="center" vertical="center"/>
      <protection/>
    </xf>
    <xf numFmtId="4" fontId="12" fillId="34" borderId="3" xfId="0" applyNumberFormat="1" applyFont="1" applyFill="1" applyBorder="1" applyAlignment="1">
      <alignment horizontal="center" vertical="center"/>
    </xf>
    <xf numFmtId="4" fontId="16" fillId="34" borderId="14" xfId="63" applyNumberFormat="1" applyFont="1" applyFill="1" applyBorder="1" applyAlignment="1">
      <alignment horizontal="center" vertical="center"/>
      <protection/>
    </xf>
    <xf numFmtId="4" fontId="12" fillId="34" borderId="14" xfId="0" applyNumberFormat="1" applyFont="1" applyFill="1" applyBorder="1" applyAlignment="1">
      <alignment horizontal="center" vertical="center"/>
    </xf>
    <xf numFmtId="0" fontId="12" fillId="34" borderId="14" xfId="63" applyNumberFormat="1" applyFont="1" applyFill="1" applyBorder="1" applyAlignment="1">
      <alignment horizontal="center" vertical="top" wrapText="1"/>
      <protection/>
    </xf>
    <xf numFmtId="4" fontId="17" fillId="34" borderId="14" xfId="0" applyNumberFormat="1" applyFont="1" applyFill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6" fillId="34" borderId="22" xfId="63" applyNumberFormat="1" applyFont="1" applyFill="1" applyBorder="1" applyAlignment="1">
      <alignment horizontal="center" vertical="center"/>
      <protection/>
    </xf>
    <xf numFmtId="0" fontId="12" fillId="0" borderId="0" xfId="0" applyNumberFormat="1" applyFont="1" applyFill="1" applyAlignment="1">
      <alignment horizontal="right" vertical="top"/>
    </xf>
    <xf numFmtId="0" fontId="16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27" fillId="0" borderId="0" xfId="0" applyNumberFormat="1" applyFont="1" applyAlignment="1">
      <alignment vertical="top"/>
    </xf>
    <xf numFmtId="0" fontId="16" fillId="0" borderId="0" xfId="0" applyNumberFormat="1" applyFont="1" applyFill="1" applyAlignment="1">
      <alignment vertical="top"/>
    </xf>
    <xf numFmtId="0" fontId="27" fillId="0" borderId="0" xfId="0" applyNumberFormat="1" applyFont="1" applyBorder="1" applyAlignment="1">
      <alignment vertical="top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left"/>
    </xf>
    <xf numFmtId="0" fontId="12" fillId="0" borderId="23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0" fontId="12" fillId="34" borderId="14" xfId="0" applyNumberFormat="1" applyFont="1" applyFill="1" applyBorder="1" applyAlignment="1">
      <alignment vertical="top"/>
    </xf>
    <xf numFmtId="0" fontId="12" fillId="34" borderId="3" xfId="0" applyNumberFormat="1" applyFont="1" applyFill="1" applyBorder="1" applyAlignment="1">
      <alignment vertical="top"/>
    </xf>
    <xf numFmtId="0" fontId="12" fillId="34" borderId="3" xfId="63" applyNumberFormat="1" applyFont="1" applyFill="1" applyBorder="1" applyAlignment="1">
      <alignment vertical="top"/>
      <protection/>
    </xf>
    <xf numFmtId="0" fontId="12" fillId="0" borderId="24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12" fillId="34" borderId="25" xfId="0" applyNumberFormat="1" applyFont="1" applyFill="1" applyBorder="1" applyAlignment="1">
      <alignment horizontal="center" vertical="center" wrapText="1"/>
    </xf>
    <xf numFmtId="0" fontId="12" fillId="34" borderId="26" xfId="0" applyNumberFormat="1" applyFont="1" applyFill="1" applyBorder="1" applyAlignment="1">
      <alignment horizontal="center" vertical="center" wrapText="1"/>
    </xf>
    <xf numFmtId="4" fontId="12" fillId="34" borderId="25" xfId="0" applyNumberFormat="1" applyFont="1" applyFill="1" applyBorder="1" applyAlignment="1">
      <alignment vertical="top"/>
    </xf>
    <xf numFmtId="4" fontId="12" fillId="0" borderId="25" xfId="0" applyNumberFormat="1" applyFont="1" applyBorder="1" applyAlignment="1">
      <alignment vertical="top"/>
    </xf>
    <xf numFmtId="4" fontId="12" fillId="0" borderId="26" xfId="0" applyNumberFormat="1" applyFont="1" applyBorder="1" applyAlignment="1">
      <alignment vertical="top"/>
    </xf>
    <xf numFmtId="0" fontId="12" fillId="34" borderId="24" xfId="63" applyNumberFormat="1" applyFont="1" applyFill="1" applyBorder="1" applyAlignment="1">
      <alignment vertical="top"/>
      <protection/>
    </xf>
    <xf numFmtId="4" fontId="16" fillId="0" borderId="26" xfId="0" applyNumberFormat="1" applyFont="1" applyBorder="1" applyAlignment="1">
      <alignment vertical="top"/>
    </xf>
    <xf numFmtId="4" fontId="17" fillId="34" borderId="25" xfId="0" applyNumberFormat="1" applyFont="1" applyFill="1" applyBorder="1" applyAlignment="1">
      <alignment vertical="top"/>
    </xf>
    <xf numFmtId="0" fontId="12" fillId="34" borderId="24" xfId="0" applyNumberFormat="1" applyFont="1" applyFill="1" applyBorder="1" applyAlignment="1">
      <alignment vertical="top"/>
    </xf>
    <xf numFmtId="0" fontId="12" fillId="34" borderId="27" xfId="63" applyNumberFormat="1" applyFont="1" applyFill="1" applyBorder="1" applyAlignment="1">
      <alignment vertical="top"/>
      <protection/>
    </xf>
    <xf numFmtId="0" fontId="12" fillId="34" borderId="28" xfId="63" applyNumberFormat="1" applyFont="1" applyFill="1" applyBorder="1" applyAlignment="1">
      <alignment horizontal="center" vertical="top" wrapText="1"/>
      <protection/>
    </xf>
    <xf numFmtId="4" fontId="12" fillId="34" borderId="26" xfId="0" applyNumberFormat="1" applyFont="1" applyFill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12" fillId="34" borderId="3" xfId="0" applyNumberFormat="1" applyFont="1" applyFill="1" applyBorder="1" applyAlignment="1">
      <alignment horizontal="right" vertical="center" wrapText="1"/>
    </xf>
    <xf numFmtId="0" fontId="12" fillId="34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28" fillId="0" borderId="0" xfId="0" applyFont="1" applyFill="1" applyAlignment="1">
      <alignment vertical="top"/>
    </xf>
    <xf numFmtId="0" fontId="29" fillId="0" borderId="0" xfId="0" applyFont="1" applyAlignment="1">
      <alignment horizontal="center" wrapText="1"/>
    </xf>
    <xf numFmtId="3" fontId="12" fillId="34" borderId="3" xfId="58" applyNumberFormat="1" applyFont="1" applyFill="1" applyBorder="1" applyAlignment="1">
      <alignment horizontal="center" vertical="center"/>
      <protection/>
    </xf>
    <xf numFmtId="0" fontId="12" fillId="0" borderId="24" xfId="0" applyNumberFormat="1" applyFont="1" applyBorder="1" applyAlignment="1">
      <alignment horizontal="center" vertical="center"/>
    </xf>
    <xf numFmtId="0" fontId="4" fillId="34" borderId="0" xfId="0" applyNumberFormat="1" applyFont="1" applyFill="1" applyAlignment="1">
      <alignment vertical="top" wrapText="1"/>
    </xf>
    <xf numFmtId="16" fontId="27" fillId="0" borderId="29" xfId="0" applyNumberFormat="1" applyFont="1" applyBorder="1" applyAlignment="1">
      <alignment horizontal="center" vertical="center"/>
    </xf>
    <xf numFmtId="16" fontId="7" fillId="0" borderId="0" xfId="0" applyNumberFormat="1" applyFont="1" applyAlignment="1">
      <alignment/>
    </xf>
    <xf numFmtId="0" fontId="12" fillId="35" borderId="3" xfId="0" applyFont="1" applyFill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23" fillId="34" borderId="0" xfId="0" applyFont="1" applyFill="1" applyBorder="1" applyAlignment="1">
      <alignment vertical="top" wrapText="1"/>
    </xf>
    <xf numFmtId="0" fontId="10" fillId="0" borderId="0" xfId="73" applyNumberFormat="1" applyFont="1" applyFill="1" applyAlignment="1">
      <alignment horizontal="left" vertical="top" wrapText="1"/>
      <protection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34" borderId="3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top"/>
    </xf>
    <xf numFmtId="0" fontId="18" fillId="0" borderId="33" xfId="0" applyNumberFormat="1" applyFont="1" applyBorder="1" applyAlignment="1">
      <alignment horizontal="center" vertical="top"/>
    </xf>
    <xf numFmtId="0" fontId="18" fillId="0" borderId="34" xfId="0" applyNumberFormat="1" applyFont="1" applyBorder="1" applyAlignment="1">
      <alignment horizontal="center" vertical="top"/>
    </xf>
    <xf numFmtId="0" fontId="18" fillId="0" borderId="25" xfId="0" applyNumberFormat="1" applyFont="1" applyBorder="1" applyAlignment="1">
      <alignment horizontal="center" vertical="top"/>
    </xf>
    <xf numFmtId="0" fontId="18" fillId="0" borderId="35" xfId="0" applyNumberFormat="1" applyFont="1" applyBorder="1" applyAlignment="1">
      <alignment horizontal="center" vertical="top"/>
    </xf>
    <xf numFmtId="0" fontId="18" fillId="0" borderId="26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18" fillId="0" borderId="36" xfId="0" applyNumberFormat="1" applyFont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top"/>
    </xf>
    <xf numFmtId="0" fontId="21" fillId="0" borderId="33" xfId="0" applyNumberFormat="1" applyFont="1" applyBorder="1" applyAlignment="1">
      <alignment horizontal="center" vertical="top"/>
    </xf>
    <xf numFmtId="0" fontId="21" fillId="0" borderId="34" xfId="0" applyNumberFormat="1" applyFont="1" applyBorder="1" applyAlignment="1">
      <alignment horizontal="center" vertical="top"/>
    </xf>
    <xf numFmtId="0" fontId="21" fillId="0" borderId="25" xfId="0" applyNumberFormat="1" applyFont="1" applyBorder="1" applyAlignment="1">
      <alignment horizontal="center" vertical="top"/>
    </xf>
    <xf numFmtId="0" fontId="21" fillId="0" borderId="35" xfId="0" applyNumberFormat="1" applyFont="1" applyBorder="1" applyAlignment="1">
      <alignment horizontal="center" vertical="top"/>
    </xf>
    <xf numFmtId="0" fontId="21" fillId="0" borderId="26" xfId="0" applyNumberFormat="1" applyFont="1" applyBorder="1" applyAlignment="1">
      <alignment horizontal="center" vertical="top"/>
    </xf>
  </cellXfs>
  <cellStyles count="67">
    <cellStyle name="Normal" xfId="0"/>
    <cellStyle name="#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aval1" xfId="47"/>
    <cellStyle name="dataval1 2" xfId="48"/>
    <cellStyle name="Excel Built-in Normal" xfId="49"/>
    <cellStyle name="Explanatory Text" xfId="50"/>
    <cellStyle name="formulas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izm.2016.05.23" xfId="58"/>
    <cellStyle name="izm.2016.05.23 2" xfId="59"/>
    <cellStyle name="izm.2016.10.20" xfId="60"/>
    <cellStyle name="izm.2016.10.20 2" xfId="61"/>
    <cellStyle name="Linked Cell" xfId="62"/>
    <cellStyle name="mans1" xfId="63"/>
    <cellStyle name="Neutral" xfId="64"/>
    <cellStyle name="Normal 10" xfId="65"/>
    <cellStyle name="Normal 2" xfId="66"/>
    <cellStyle name="Normal 3" xfId="67"/>
    <cellStyle name="Normal 9 2" xfId="68"/>
    <cellStyle name="Normal_09-08-25 Auciems" xfId="69"/>
    <cellStyle name="Normal_9908m" xfId="70"/>
    <cellStyle name="Note" xfId="71"/>
    <cellStyle name="Output" xfId="72"/>
    <cellStyle name="papild.2016.05.23" xfId="73"/>
    <cellStyle name="Percent" xfId="74"/>
    <cellStyle name="piezime" xfId="75"/>
    <cellStyle name="Style 1" xfId="76"/>
    <cellStyle name="TAM" xfId="77"/>
    <cellStyle name="Title" xfId="78"/>
    <cellStyle name="Total" xfId="79"/>
    <cellStyle name="Warning Text" xfId="80"/>
  </cellStyles>
  <dxfs count="5"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G28"/>
  <sheetViews>
    <sheetView showZeros="0" defaultGridColor="0" zoomScale="82" zoomScaleNormal="82" zoomScaleSheetLayoutView="115" zoomScalePageLayoutView="0" colorId="23" workbookViewId="0" topLeftCell="A1">
      <selection activeCell="J25" sqref="J25"/>
    </sheetView>
  </sheetViews>
  <sheetFormatPr defaultColWidth="9.140625" defaultRowHeight="12.75"/>
  <cols>
    <col min="1" max="1" width="13.7109375" style="11" customWidth="1"/>
    <col min="2" max="2" width="57.00390625" style="11" customWidth="1"/>
    <col min="3" max="3" width="31.7109375" style="11" customWidth="1"/>
    <col min="4" max="16384" width="9.140625" style="11" customWidth="1"/>
  </cols>
  <sheetData>
    <row r="1" spans="1:3" ht="15">
      <c r="A1" s="108"/>
      <c r="B1" s="108"/>
      <c r="C1" s="108"/>
    </row>
    <row r="2" spans="1:3" ht="15">
      <c r="A2" s="108"/>
      <c r="B2" s="108"/>
      <c r="C2" s="108"/>
    </row>
    <row r="3" spans="1:3" ht="15">
      <c r="A3" s="108"/>
      <c r="B3" s="225" t="s">
        <v>89</v>
      </c>
      <c r="C3" s="108"/>
    </row>
    <row r="4" spans="1:3" ht="15">
      <c r="A4" s="108"/>
      <c r="B4" s="108"/>
      <c r="C4" s="108"/>
    </row>
    <row r="5" spans="1:3" ht="15">
      <c r="A5" s="108"/>
      <c r="B5" s="108"/>
      <c r="C5" s="108"/>
    </row>
    <row r="6" spans="1:6" ht="31.5" customHeight="1">
      <c r="A6" s="43" t="s">
        <v>82</v>
      </c>
      <c r="B6" s="44"/>
      <c r="C6" s="45"/>
      <c r="D6" s="44"/>
      <c r="E6" s="44"/>
      <c r="F6" s="18"/>
    </row>
    <row r="7" spans="1:6" ht="15">
      <c r="A7" s="43" t="s">
        <v>40</v>
      </c>
      <c r="B7" s="46"/>
      <c r="C7" s="47"/>
      <c r="D7" s="18"/>
      <c r="E7" s="18"/>
      <c r="F7" s="18"/>
    </row>
    <row r="8" spans="1:6" ht="15">
      <c r="A8" s="42" t="s">
        <v>39</v>
      </c>
      <c r="B8" s="48"/>
      <c r="C8" s="49"/>
      <c r="D8" s="19"/>
      <c r="E8" s="19"/>
      <c r="F8" s="19"/>
    </row>
    <row r="9" spans="1:3" ht="15">
      <c r="A9" s="42"/>
      <c r="B9" s="48"/>
      <c r="C9" s="49"/>
    </row>
    <row r="10" spans="1:3" ht="15">
      <c r="A10" s="108"/>
      <c r="B10" s="108"/>
      <c r="C10" s="108"/>
    </row>
    <row r="11" spans="1:3" ht="15">
      <c r="A11" s="109" t="s">
        <v>23</v>
      </c>
      <c r="B11" s="109" t="s">
        <v>33</v>
      </c>
      <c r="C11" s="110" t="s">
        <v>34</v>
      </c>
    </row>
    <row r="12" spans="1:3" ht="17.25" customHeight="1">
      <c r="A12" s="222">
        <v>1</v>
      </c>
      <c r="B12" s="231" t="s">
        <v>90</v>
      </c>
      <c r="C12" s="147">
        <f>kops_1!D19</f>
        <v>0</v>
      </c>
    </row>
    <row r="13" spans="1:3" ht="17.25" customHeight="1">
      <c r="A13" s="222">
        <v>2</v>
      </c>
      <c r="B13" s="231" t="s">
        <v>91</v>
      </c>
      <c r="C13" s="147">
        <f>kops_2!D17*1</f>
        <v>0</v>
      </c>
    </row>
    <row r="14" spans="1:3" ht="19.5" customHeight="1">
      <c r="A14" s="148" t="s">
        <v>35</v>
      </c>
      <c r="B14" s="149" t="s">
        <v>4</v>
      </c>
      <c r="C14" s="151">
        <f>SUM(C12:C13)</f>
        <v>0</v>
      </c>
    </row>
    <row r="15" spans="1:3" ht="19.5" customHeight="1" thickBot="1">
      <c r="A15" s="148"/>
      <c r="B15" s="107" t="s">
        <v>62</v>
      </c>
      <c r="C15" s="150">
        <f>C14*21%</f>
        <v>0</v>
      </c>
    </row>
    <row r="16" spans="1:3" ht="19.5" customHeight="1" thickBot="1">
      <c r="A16" s="143"/>
      <c r="B16" s="144" t="s">
        <v>61</v>
      </c>
      <c r="C16" s="146">
        <f>SUM(C14:C15)</f>
        <v>0</v>
      </c>
    </row>
    <row r="17" spans="1:3" ht="15">
      <c r="A17" s="108"/>
      <c r="B17" s="233"/>
      <c r="C17" s="233"/>
    </row>
    <row r="18" spans="1:3" ht="15">
      <c r="A18" s="223"/>
      <c r="B18" s="223"/>
      <c r="C18" s="108"/>
    </row>
    <row r="19" spans="1:3" ht="15">
      <c r="A19" s="223"/>
      <c r="B19" s="223"/>
      <c r="C19" s="108"/>
    </row>
    <row r="20" spans="1:3" ht="15">
      <c r="A20" s="223"/>
      <c r="B20" s="223"/>
      <c r="C20" s="108"/>
    </row>
    <row r="21" spans="1:3" ht="15">
      <c r="A21" s="223"/>
      <c r="B21" s="223"/>
      <c r="C21" s="108"/>
    </row>
    <row r="22" spans="1:7" ht="15">
      <c r="A22" s="106"/>
      <c r="B22" s="104"/>
      <c r="C22" s="224"/>
      <c r="D22" s="76"/>
      <c r="E22" s="76"/>
      <c r="F22" s="76"/>
      <c r="G22" s="75"/>
    </row>
    <row r="23" spans="1:6" ht="15">
      <c r="A23" s="102"/>
      <c r="B23" s="103"/>
      <c r="C23" s="112"/>
      <c r="D23" s="75"/>
      <c r="E23" s="75"/>
      <c r="F23" s="75"/>
    </row>
    <row r="24" spans="1:6" ht="15">
      <c r="A24" s="102"/>
      <c r="B24" s="111"/>
      <c r="C24" s="102"/>
      <c r="D24" s="75"/>
      <c r="E24" s="75"/>
      <c r="F24" s="75"/>
    </row>
    <row r="25" spans="1:6" ht="15">
      <c r="A25" s="102"/>
      <c r="B25" s="111"/>
      <c r="C25" s="102"/>
      <c r="D25" s="75"/>
      <c r="E25" s="75"/>
      <c r="F25" s="75"/>
    </row>
    <row r="26" spans="1:6" ht="15">
      <c r="A26" s="106"/>
      <c r="B26" s="104"/>
      <c r="C26" s="224"/>
      <c r="D26" s="76"/>
      <c r="E26" s="76"/>
      <c r="F26" s="75"/>
    </row>
    <row r="27" spans="1:3" ht="15">
      <c r="A27" s="102"/>
      <c r="B27" s="103"/>
      <c r="C27" s="112"/>
    </row>
    <row r="28" spans="1:3" ht="15">
      <c r="A28" s="102"/>
      <c r="B28" s="105"/>
      <c r="C28" s="102"/>
    </row>
  </sheetData>
  <sheetProtection/>
  <mergeCells count="1">
    <mergeCell ref="B17:C17"/>
  </mergeCells>
  <printOptions horizontalCentered="1"/>
  <pageMargins left="0.3937007874015748" right="0.3937007874015748" top="0.7480314960629921" bottom="0.4724409448818898" header="0.31496062992125984" footer="0.31496062992125984"/>
  <pageSetup fitToHeight="1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H25"/>
  <sheetViews>
    <sheetView showZeros="0" defaultGridColor="0" zoomScale="85" zoomScaleNormal="85" zoomScaleSheetLayoutView="85" zoomScalePageLayoutView="0" colorId="23" workbookViewId="0" topLeftCell="A1">
      <selection activeCell="O19" sqref="O19"/>
    </sheetView>
  </sheetViews>
  <sheetFormatPr defaultColWidth="9.140625" defaultRowHeight="12.75"/>
  <cols>
    <col min="1" max="1" width="5.421875" style="14" customWidth="1"/>
    <col min="2" max="2" width="7.28125" style="14" customWidth="1"/>
    <col min="3" max="3" width="29.7109375" style="14" customWidth="1"/>
    <col min="4" max="4" width="12.7109375" style="14" customWidth="1"/>
    <col min="5" max="5" width="12.57421875" style="14" customWidth="1"/>
    <col min="6" max="6" width="12.28125" style="14" customWidth="1"/>
    <col min="7" max="7" width="11.28125" style="14" customWidth="1"/>
    <col min="8" max="8" width="11.7109375" style="14" customWidth="1"/>
    <col min="9" max="16384" width="9.140625" style="14" customWidth="1"/>
  </cols>
  <sheetData>
    <row r="2" spans="1:8" ht="15.75">
      <c r="A2" s="141"/>
      <c r="B2" s="8"/>
      <c r="C2" s="141"/>
      <c r="D2" s="141"/>
      <c r="E2" s="12" t="s">
        <v>79</v>
      </c>
      <c r="F2" s="13"/>
      <c r="G2" s="2"/>
      <c r="H2" s="2"/>
    </row>
    <row r="3" spans="1:8" ht="15.75">
      <c r="A3" s="1"/>
      <c r="B3" s="4"/>
      <c r="C3" s="5"/>
      <c r="D3" s="1"/>
      <c r="E3" s="12"/>
      <c r="F3" s="13"/>
      <c r="G3" s="2"/>
      <c r="H3" s="2"/>
    </row>
    <row r="4" spans="1:8" ht="15">
      <c r="A4" s="1"/>
      <c r="B4" s="8"/>
      <c r="C4" s="5"/>
      <c r="D4" s="7"/>
      <c r="E4" s="1"/>
      <c r="F4" s="1"/>
      <c r="G4" s="1"/>
      <c r="H4" s="1"/>
    </row>
    <row r="5" spans="1:8" ht="15">
      <c r="A5" s="43" t="s">
        <v>83</v>
      </c>
      <c r="B5" s="45"/>
      <c r="C5" s="44"/>
      <c r="D5" s="44"/>
      <c r="E5" s="44"/>
      <c r="F5" s="44"/>
      <c r="G5" s="18"/>
      <c r="H5" s="3"/>
    </row>
    <row r="6" spans="1:8" ht="15">
      <c r="A6" s="43" t="s">
        <v>40</v>
      </c>
      <c r="B6" s="47"/>
      <c r="C6" s="18"/>
      <c r="D6" s="18"/>
      <c r="E6" s="18"/>
      <c r="F6" s="18"/>
      <c r="G6" s="18"/>
      <c r="H6" s="3"/>
    </row>
    <row r="7" spans="1:8" ht="15">
      <c r="A7" s="42" t="s">
        <v>39</v>
      </c>
      <c r="B7" s="49"/>
      <c r="C7" s="19"/>
      <c r="D7" s="19"/>
      <c r="E7" s="19"/>
      <c r="F7" s="19"/>
      <c r="G7" s="19"/>
      <c r="H7" s="1"/>
    </row>
    <row r="8" spans="1:8" ht="15">
      <c r="A8" s="1"/>
      <c r="B8" s="5"/>
      <c r="C8" s="5"/>
      <c r="D8" s="7"/>
      <c r="E8" s="1"/>
      <c r="F8" s="70"/>
      <c r="G8" s="71" t="s">
        <v>21</v>
      </c>
      <c r="H8" s="142">
        <f>+D19</f>
        <v>0</v>
      </c>
    </row>
    <row r="9" spans="1:8" ht="15">
      <c r="A9" s="1"/>
      <c r="B9" s="5"/>
      <c r="C9" s="5"/>
      <c r="D9" s="7"/>
      <c r="E9" s="1"/>
      <c r="F9" s="70"/>
      <c r="G9" s="71" t="s">
        <v>22</v>
      </c>
      <c r="H9" s="142">
        <f>+H15</f>
        <v>0</v>
      </c>
    </row>
    <row r="10" spans="1:8" ht="15">
      <c r="A10" s="7"/>
      <c r="B10" s="9"/>
      <c r="C10" s="6"/>
      <c r="D10" s="7"/>
      <c r="E10" s="7"/>
      <c r="F10" s="7"/>
      <c r="G10" s="7"/>
      <c r="H10" s="7"/>
    </row>
    <row r="11" spans="1:8" ht="15">
      <c r="A11" s="235" t="s">
        <v>23</v>
      </c>
      <c r="B11" s="237"/>
      <c r="C11" s="239" t="s">
        <v>24</v>
      </c>
      <c r="D11" s="239" t="s">
        <v>25</v>
      </c>
      <c r="E11" s="239" t="s">
        <v>26</v>
      </c>
      <c r="F11" s="239"/>
      <c r="G11" s="239"/>
      <c r="H11" s="239" t="s">
        <v>27</v>
      </c>
    </row>
    <row r="12" spans="1:8" ht="25.5">
      <c r="A12" s="236"/>
      <c r="B12" s="238"/>
      <c r="C12" s="239"/>
      <c r="D12" s="239"/>
      <c r="E12" s="125" t="s">
        <v>28</v>
      </c>
      <c r="F12" s="125" t="s">
        <v>41</v>
      </c>
      <c r="G12" s="125" t="s">
        <v>29</v>
      </c>
      <c r="H12" s="239"/>
    </row>
    <row r="13" spans="1:8" ht="15">
      <c r="A13" s="205"/>
      <c r="B13" s="62"/>
      <c r="C13" s="206"/>
      <c r="D13" s="207"/>
      <c r="E13" s="125"/>
      <c r="F13" s="125"/>
      <c r="G13" s="125"/>
      <c r="H13" s="208"/>
    </row>
    <row r="14" spans="1:8" ht="15">
      <c r="A14" s="227">
        <v>1</v>
      </c>
      <c r="B14" s="69"/>
      <c r="C14" s="92" t="s">
        <v>45</v>
      </c>
      <c r="D14" s="210">
        <f>SUM(E14:G14)</f>
        <v>0</v>
      </c>
      <c r="E14" s="93">
        <f>' 1-4'!M29</f>
        <v>0</v>
      </c>
      <c r="F14" s="93">
        <f>' 1-4'!N29</f>
        <v>0</v>
      </c>
      <c r="G14" s="93">
        <f>' 1-4'!O29</f>
        <v>0</v>
      </c>
      <c r="H14" s="211">
        <f>' 1-4'!L29</f>
        <v>0</v>
      </c>
    </row>
    <row r="15" spans="1:8" ht="15">
      <c r="A15" s="212"/>
      <c r="B15" s="63"/>
      <c r="C15" s="176" t="s">
        <v>4</v>
      </c>
      <c r="D15" s="177">
        <f>SUM(D14:D14)</f>
        <v>0</v>
      </c>
      <c r="E15" s="64">
        <f>SUM(E14:E14)</f>
        <v>0</v>
      </c>
      <c r="F15" s="64">
        <f>SUM(F14:F14)</f>
        <v>0</v>
      </c>
      <c r="G15" s="64">
        <f>SUM(G14:G14)</f>
        <v>0</v>
      </c>
      <c r="H15" s="213">
        <f>SUM(H14:H14)</f>
        <v>0</v>
      </c>
    </row>
    <row r="16" spans="1:8" ht="15">
      <c r="A16" s="212"/>
      <c r="B16" s="63"/>
      <c r="C16" s="176" t="s">
        <v>94</v>
      </c>
      <c r="D16" s="214">
        <f>ROUND(D15*0.1,2)</f>
        <v>0</v>
      </c>
      <c r="E16" s="64"/>
      <c r="F16" s="64"/>
      <c r="G16" s="64"/>
      <c r="H16" s="211"/>
    </row>
    <row r="17" spans="1:8" ht="15">
      <c r="A17" s="215"/>
      <c r="B17" s="65"/>
      <c r="C17" s="179" t="s">
        <v>30</v>
      </c>
      <c r="D17" s="214">
        <f>ROUND(D16*0.1,2)</f>
        <v>0</v>
      </c>
      <c r="E17" s="180"/>
      <c r="F17" s="180"/>
      <c r="G17" s="180"/>
      <c r="H17" s="181"/>
    </row>
    <row r="18" spans="1:8" ht="15">
      <c r="A18" s="215"/>
      <c r="B18" s="65"/>
      <c r="C18" s="179" t="s">
        <v>95</v>
      </c>
      <c r="D18" s="214">
        <f>ROUND(D15*0.05,2)</f>
        <v>0</v>
      </c>
      <c r="E18" s="209"/>
      <c r="F18" s="209"/>
      <c r="G18" s="209"/>
      <c r="H18" s="181"/>
    </row>
    <row r="19" spans="1:8" ht="15">
      <c r="A19" s="216"/>
      <c r="B19" s="217"/>
      <c r="C19" s="176" t="s">
        <v>31</v>
      </c>
      <c r="D19" s="177">
        <f>+SUM(D15+D16+D18)</f>
        <v>0</v>
      </c>
      <c r="E19" s="177"/>
      <c r="F19" s="177"/>
      <c r="G19" s="177"/>
      <c r="H19" s="181"/>
    </row>
    <row r="20" spans="1:8" s="26" customFormat="1" ht="12.75">
      <c r="A20" s="66"/>
      <c r="B20" s="67"/>
      <c r="C20" s="68"/>
      <c r="D20" s="66"/>
      <c r="E20" s="66"/>
      <c r="F20" s="66"/>
      <c r="G20" s="66"/>
      <c r="H20" s="66"/>
    </row>
    <row r="21" spans="1:8" s="26" customFormat="1" ht="42.75" customHeight="1">
      <c r="A21" s="35"/>
      <c r="B21" s="36"/>
      <c r="C21" s="234"/>
      <c r="D21" s="234"/>
      <c r="E21" s="234"/>
      <c r="F21" s="234"/>
      <c r="G21" s="234"/>
      <c r="H21" s="234"/>
    </row>
    <row r="22" spans="1:8" ht="15">
      <c r="A22" s="37"/>
      <c r="B22" s="38"/>
      <c r="C22" s="106"/>
      <c r="D22" s="104"/>
      <c r="E22" s="78"/>
      <c r="F22" s="76"/>
      <c r="G22" s="76"/>
      <c r="H22" s="37"/>
    </row>
    <row r="23" spans="1:8" ht="15">
      <c r="A23" s="37"/>
      <c r="B23" s="38"/>
      <c r="C23" s="102"/>
      <c r="D23" s="103"/>
      <c r="E23" s="112"/>
      <c r="F23" s="75"/>
      <c r="G23" s="75"/>
      <c r="H23" s="37"/>
    </row>
    <row r="24" spans="1:8" ht="15">
      <c r="A24" s="37"/>
      <c r="B24" s="38"/>
      <c r="C24" s="102"/>
      <c r="D24" s="111"/>
      <c r="E24" s="102"/>
      <c r="F24" s="75"/>
      <c r="G24" s="75"/>
      <c r="H24" s="37"/>
    </row>
    <row r="25" spans="2:7" ht="15">
      <c r="B25" s="10"/>
      <c r="C25" s="102"/>
      <c r="D25" s="105"/>
      <c r="E25" s="78"/>
      <c r="F25" s="76"/>
      <c r="G25" s="76"/>
    </row>
  </sheetData>
  <sheetProtection/>
  <mergeCells count="7">
    <mergeCell ref="C21:H21"/>
    <mergeCell ref="A11:A12"/>
    <mergeCell ref="B11:B12"/>
    <mergeCell ref="C11:C12"/>
    <mergeCell ref="D11:D12"/>
    <mergeCell ref="E11:G11"/>
    <mergeCell ref="H11:H12"/>
  </mergeCells>
  <printOptions horizontalCentered="1"/>
  <pageMargins left="0.3937007874015748" right="0.3937007874015748" top="0.7480314960629921" bottom="0.4724409448818898" header="0.31496062992125984" footer="0.31496062992125984"/>
  <pageSetup fitToHeight="100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P42"/>
  <sheetViews>
    <sheetView showZeros="0" tabSelected="1" defaultGridColor="0" zoomScale="85" zoomScaleNormal="85" zoomScaleSheetLayoutView="100" zoomScalePageLayoutView="0" colorId="23" workbookViewId="0" topLeftCell="A19">
      <selection activeCell="S32" sqref="S32"/>
    </sheetView>
  </sheetViews>
  <sheetFormatPr defaultColWidth="9.140625" defaultRowHeight="12.75"/>
  <cols>
    <col min="1" max="1" width="6.28125" style="15" customWidth="1"/>
    <col min="2" max="2" width="8.57421875" style="15" bestFit="1" customWidth="1"/>
    <col min="3" max="3" width="46.28125" style="24" customWidth="1"/>
    <col min="4" max="4" width="7.00390625" style="15" customWidth="1"/>
    <col min="5" max="5" width="6.421875" style="15" bestFit="1" customWidth="1"/>
    <col min="6" max="6" width="8.28125" style="15" customWidth="1"/>
    <col min="7" max="7" width="9.57421875" style="15" customWidth="1"/>
    <col min="8" max="8" width="8.8515625" style="15" customWidth="1"/>
    <col min="9" max="9" width="9.28125" style="15" customWidth="1"/>
    <col min="10" max="10" width="7.7109375" style="15" customWidth="1"/>
    <col min="11" max="12" width="8.8515625" style="15" customWidth="1"/>
    <col min="13" max="13" width="10.140625" style="15" customWidth="1"/>
    <col min="14" max="14" width="11.28125" style="15" customWidth="1"/>
    <col min="15" max="15" width="10.140625" style="15" customWidth="1"/>
    <col min="16" max="16" width="11.8515625" style="15" customWidth="1"/>
    <col min="17" max="16384" width="9.140625" style="15" customWidth="1"/>
  </cols>
  <sheetData>
    <row r="1" spans="1:16" ht="25.5">
      <c r="A1" s="113"/>
      <c r="B1" s="113"/>
      <c r="C1" s="228" t="s">
        <v>92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5">
      <c r="A2" s="123" t="s">
        <v>82</v>
      </c>
      <c r="B2" s="114"/>
      <c r="C2" s="115"/>
      <c r="D2" s="114"/>
      <c r="E2" s="114"/>
      <c r="F2" s="114"/>
      <c r="G2" s="113"/>
      <c r="H2" s="122"/>
      <c r="I2" s="113"/>
      <c r="J2" s="124"/>
      <c r="K2" s="113"/>
      <c r="L2" s="113"/>
      <c r="M2" s="113"/>
      <c r="N2" s="113"/>
      <c r="O2" s="113"/>
      <c r="P2" s="113"/>
    </row>
    <row r="3" spans="1:16" ht="15">
      <c r="A3" s="43" t="s">
        <v>40</v>
      </c>
      <c r="B3" s="46"/>
      <c r="C3" s="47"/>
      <c r="D3" s="46"/>
      <c r="E3" s="46"/>
      <c r="F3" s="46"/>
      <c r="G3" s="18"/>
      <c r="I3" s="18"/>
      <c r="J3" s="31"/>
      <c r="K3" s="18"/>
      <c r="L3" s="18"/>
      <c r="M3" s="18"/>
      <c r="N3" s="18"/>
      <c r="O3" s="18"/>
      <c r="P3" s="18"/>
    </row>
    <row r="4" spans="1:16" ht="15">
      <c r="A4" s="42" t="s">
        <v>39</v>
      </c>
      <c r="B4" s="48"/>
      <c r="C4" s="49"/>
      <c r="D4" s="19"/>
      <c r="E4" s="19"/>
      <c r="F4" s="19"/>
      <c r="G4" s="19"/>
      <c r="I4" s="19"/>
      <c r="J4" s="19"/>
      <c r="K4" s="19"/>
      <c r="L4" s="19"/>
      <c r="M4" s="19"/>
      <c r="N4" s="19"/>
      <c r="O4" s="19"/>
      <c r="P4" s="19"/>
    </row>
    <row r="5" spans="1:16" ht="15">
      <c r="A5" s="43" t="s">
        <v>87</v>
      </c>
      <c r="B5" s="46"/>
      <c r="C5" s="47"/>
      <c r="D5" s="46"/>
      <c r="E5" s="46"/>
      <c r="F5" s="46"/>
      <c r="G5" s="18"/>
      <c r="H5" s="18"/>
      <c r="I5" s="18"/>
      <c r="J5" s="18"/>
      <c r="K5" s="18"/>
      <c r="L5" s="18"/>
      <c r="M5" s="46"/>
      <c r="N5" s="50" t="s">
        <v>8</v>
      </c>
      <c r="O5" s="97">
        <f>P29</f>
        <v>0</v>
      </c>
      <c r="P5" s="19"/>
    </row>
    <row r="6" spans="1:16" ht="15">
      <c r="A6" s="43"/>
      <c r="B6" s="46"/>
      <c r="C6" s="47"/>
      <c r="D6" s="46"/>
      <c r="E6" s="46"/>
      <c r="F6" s="46"/>
      <c r="G6" s="18"/>
      <c r="H6" s="18"/>
      <c r="I6" s="18"/>
      <c r="J6" s="18"/>
      <c r="K6" s="18"/>
      <c r="L6" s="18"/>
      <c r="M6" s="18"/>
      <c r="N6" s="20"/>
      <c r="O6" s="41"/>
      <c r="P6" s="25"/>
    </row>
    <row r="7" spans="1:16" ht="15" customHeight="1">
      <c r="A7" s="246" t="s">
        <v>0</v>
      </c>
      <c r="B7" s="246" t="s">
        <v>1</v>
      </c>
      <c r="C7" s="246" t="s">
        <v>2</v>
      </c>
      <c r="D7" s="248" t="s">
        <v>5</v>
      </c>
      <c r="E7" s="248" t="s">
        <v>11</v>
      </c>
      <c r="F7" s="240" t="s">
        <v>9</v>
      </c>
      <c r="G7" s="241"/>
      <c r="H7" s="241"/>
      <c r="I7" s="241"/>
      <c r="J7" s="241"/>
      <c r="K7" s="242"/>
      <c r="L7" s="243" t="s">
        <v>10</v>
      </c>
      <c r="M7" s="244"/>
      <c r="N7" s="244"/>
      <c r="O7" s="244"/>
      <c r="P7" s="245"/>
    </row>
    <row r="8" spans="1:16" ht="84.75">
      <c r="A8" s="247"/>
      <c r="B8" s="247"/>
      <c r="C8" s="247"/>
      <c r="D8" s="249"/>
      <c r="E8" s="249"/>
      <c r="F8" s="73" t="s">
        <v>12</v>
      </c>
      <c r="G8" s="87" t="s">
        <v>42</v>
      </c>
      <c r="H8" s="73" t="s">
        <v>13</v>
      </c>
      <c r="I8" s="87" t="s">
        <v>43</v>
      </c>
      <c r="J8" s="73" t="s">
        <v>14</v>
      </c>
      <c r="K8" s="73" t="s">
        <v>15</v>
      </c>
      <c r="L8" s="73" t="s">
        <v>16</v>
      </c>
      <c r="M8" s="73" t="s">
        <v>13</v>
      </c>
      <c r="N8" s="73" t="s">
        <v>38</v>
      </c>
      <c r="O8" s="73" t="s">
        <v>14</v>
      </c>
      <c r="P8" s="73" t="s">
        <v>17</v>
      </c>
    </row>
    <row r="9" spans="1:16" ht="23.25" customHeight="1">
      <c r="A9" s="159"/>
      <c r="B9" s="159"/>
      <c r="C9" s="173" t="s">
        <v>88</v>
      </c>
      <c r="D9" s="59"/>
      <c r="E9" s="59"/>
      <c r="F9" s="59"/>
      <c r="G9" s="160"/>
      <c r="H9" s="59"/>
      <c r="I9" s="160"/>
      <c r="J9" s="59"/>
      <c r="K9" s="59"/>
      <c r="L9" s="59"/>
      <c r="M9" s="59"/>
      <c r="N9" s="59"/>
      <c r="O9" s="59"/>
      <c r="P9" s="59"/>
    </row>
    <row r="10" spans="1:16" ht="27.75" customHeight="1">
      <c r="A10" s="81">
        <v>1</v>
      </c>
      <c r="B10" s="89" t="s">
        <v>44</v>
      </c>
      <c r="C10" s="232" t="s">
        <v>96</v>
      </c>
      <c r="D10" s="51" t="s">
        <v>37</v>
      </c>
      <c r="E10" s="52">
        <v>13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28.5" customHeight="1">
      <c r="A11" s="82">
        <v>2</v>
      </c>
      <c r="B11" s="89" t="s">
        <v>44</v>
      </c>
      <c r="C11" s="232" t="s">
        <v>18</v>
      </c>
      <c r="D11" s="51" t="s">
        <v>19</v>
      </c>
      <c r="E11" s="61">
        <v>7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 ht="20.25" customHeight="1">
      <c r="A12" s="169"/>
      <c r="B12" s="89"/>
      <c r="C12" s="173" t="s">
        <v>54</v>
      </c>
      <c r="D12" s="29"/>
      <c r="E12" s="91"/>
      <c r="F12" s="30"/>
      <c r="G12" s="30"/>
      <c r="H12" s="60"/>
      <c r="I12" s="30"/>
      <c r="J12" s="30"/>
      <c r="K12" s="30"/>
      <c r="L12" s="30"/>
      <c r="M12" s="30"/>
      <c r="N12" s="30"/>
      <c r="O12" s="30"/>
      <c r="P12" s="30"/>
    </row>
    <row r="13" spans="1:16" ht="26.25" customHeight="1">
      <c r="A13" s="169">
        <v>3</v>
      </c>
      <c r="B13" s="89" t="s">
        <v>44</v>
      </c>
      <c r="C13" s="90" t="s">
        <v>56</v>
      </c>
      <c r="D13" s="29" t="s">
        <v>7</v>
      </c>
      <c r="E13" s="91">
        <v>1</v>
      </c>
      <c r="F13" s="30"/>
      <c r="G13" s="30"/>
      <c r="H13" s="60"/>
      <c r="I13" s="30"/>
      <c r="J13" s="30"/>
      <c r="K13" s="30"/>
      <c r="L13" s="30"/>
      <c r="M13" s="30"/>
      <c r="N13" s="30"/>
      <c r="O13" s="30"/>
      <c r="P13" s="30"/>
    </row>
    <row r="14" spans="1:16" ht="25.5">
      <c r="A14" s="169">
        <f aca="true" t="shared" si="0" ref="A14:A27">A13+1</f>
        <v>4</v>
      </c>
      <c r="B14" s="89" t="s">
        <v>44</v>
      </c>
      <c r="C14" s="90" t="s">
        <v>57</v>
      </c>
      <c r="D14" s="29" t="s">
        <v>7</v>
      </c>
      <c r="E14" s="91">
        <v>1</v>
      </c>
      <c r="F14" s="30"/>
      <c r="G14" s="30"/>
      <c r="H14" s="60"/>
      <c r="I14" s="30"/>
      <c r="J14" s="30"/>
      <c r="K14" s="30"/>
      <c r="L14" s="30"/>
      <c r="M14" s="30"/>
      <c r="N14" s="30"/>
      <c r="O14" s="30"/>
      <c r="P14" s="30"/>
    </row>
    <row r="15" spans="1:16" ht="25.5">
      <c r="A15" s="169">
        <f t="shared" si="0"/>
        <v>5</v>
      </c>
      <c r="B15" s="89" t="s">
        <v>44</v>
      </c>
      <c r="C15" s="22" t="s">
        <v>55</v>
      </c>
      <c r="D15" s="29" t="s">
        <v>7</v>
      </c>
      <c r="E15" s="91">
        <v>2</v>
      </c>
      <c r="F15" s="30"/>
      <c r="G15" s="30"/>
      <c r="H15" s="60"/>
      <c r="I15" s="30"/>
      <c r="J15" s="30"/>
      <c r="K15" s="30"/>
      <c r="L15" s="30"/>
      <c r="M15" s="30"/>
      <c r="N15" s="30"/>
      <c r="O15" s="30"/>
      <c r="P15" s="30"/>
    </row>
    <row r="16" spans="1:16" ht="25.5" customHeight="1">
      <c r="A16" s="169"/>
      <c r="B16" s="21"/>
      <c r="C16" s="172" t="s">
        <v>36</v>
      </c>
      <c r="D16" s="161"/>
      <c r="E16" s="23"/>
      <c r="F16" s="30"/>
      <c r="G16" s="30"/>
      <c r="H16" s="60"/>
      <c r="I16" s="30"/>
      <c r="J16" s="30"/>
      <c r="K16" s="30"/>
      <c r="L16" s="30"/>
      <c r="M16" s="30"/>
      <c r="N16" s="30"/>
      <c r="O16" s="30"/>
      <c r="P16" s="30"/>
    </row>
    <row r="17" spans="1:16" ht="25.5">
      <c r="A17" s="169">
        <v>6</v>
      </c>
      <c r="B17" s="89" t="s">
        <v>44</v>
      </c>
      <c r="C17" s="22" t="s">
        <v>58</v>
      </c>
      <c r="D17" s="161" t="s">
        <v>7</v>
      </c>
      <c r="E17" s="91">
        <v>1</v>
      </c>
      <c r="F17" s="30"/>
      <c r="G17" s="30"/>
      <c r="H17" s="60"/>
      <c r="I17" s="30"/>
      <c r="J17" s="30"/>
      <c r="K17" s="30"/>
      <c r="L17" s="30"/>
      <c r="M17" s="30"/>
      <c r="N17" s="30"/>
      <c r="O17" s="30"/>
      <c r="P17" s="30"/>
    </row>
    <row r="18" spans="1:16" ht="25.5">
      <c r="A18" s="169">
        <v>7</v>
      </c>
      <c r="B18" s="89" t="s">
        <v>44</v>
      </c>
      <c r="C18" s="22" t="s">
        <v>59</v>
      </c>
      <c r="D18" s="161" t="s">
        <v>7</v>
      </c>
      <c r="E18" s="91">
        <v>1</v>
      </c>
      <c r="F18" s="30"/>
      <c r="G18" s="30"/>
      <c r="H18" s="60"/>
      <c r="I18" s="30"/>
      <c r="J18" s="30"/>
      <c r="K18" s="30"/>
      <c r="L18" s="30"/>
      <c r="M18" s="30"/>
      <c r="N18" s="30"/>
      <c r="O18" s="30"/>
      <c r="P18" s="30"/>
    </row>
    <row r="19" spans="1:16" ht="25.5">
      <c r="A19" s="169">
        <v>8</v>
      </c>
      <c r="B19" s="89" t="s">
        <v>44</v>
      </c>
      <c r="C19" s="22" t="s">
        <v>60</v>
      </c>
      <c r="D19" s="161" t="s">
        <v>7</v>
      </c>
      <c r="E19" s="91">
        <v>1</v>
      </c>
      <c r="F19" s="30"/>
      <c r="G19" s="30"/>
      <c r="H19" s="60"/>
      <c r="I19" s="30"/>
      <c r="J19" s="30"/>
      <c r="K19" s="30"/>
      <c r="L19" s="30"/>
      <c r="M19" s="30"/>
      <c r="N19" s="30"/>
      <c r="O19" s="30"/>
      <c r="P19" s="30"/>
    </row>
    <row r="20" spans="1:16" ht="21.75" customHeight="1">
      <c r="A20" s="169"/>
      <c r="B20" s="21"/>
      <c r="C20" s="171" t="s">
        <v>93</v>
      </c>
      <c r="D20" s="162"/>
      <c r="E20" s="94"/>
      <c r="F20" s="30"/>
      <c r="G20" s="30"/>
      <c r="H20" s="60"/>
      <c r="I20" s="30"/>
      <c r="J20" s="30"/>
      <c r="K20" s="30"/>
      <c r="L20" s="30"/>
      <c r="M20" s="30"/>
      <c r="N20" s="30"/>
      <c r="O20" s="30"/>
      <c r="P20" s="30"/>
    </row>
    <row r="21" spans="1:16" ht="25.5">
      <c r="A21" s="169">
        <v>9</v>
      </c>
      <c r="B21" s="89" t="s">
        <v>44</v>
      </c>
      <c r="C21" s="27" t="s">
        <v>52</v>
      </c>
      <c r="D21" s="98" t="s">
        <v>7</v>
      </c>
      <c r="E21" s="94">
        <v>1</v>
      </c>
      <c r="F21" s="30"/>
      <c r="G21" s="30"/>
      <c r="H21" s="60"/>
      <c r="I21" s="30"/>
      <c r="J21" s="30"/>
      <c r="K21" s="30"/>
      <c r="L21" s="30"/>
      <c r="M21" s="30"/>
      <c r="N21" s="30"/>
      <c r="O21" s="30"/>
      <c r="P21" s="30"/>
    </row>
    <row r="22" spans="1:16" ht="25.5">
      <c r="A22" s="169">
        <v>10</v>
      </c>
      <c r="B22" s="89" t="s">
        <v>44</v>
      </c>
      <c r="C22" s="27" t="s">
        <v>53</v>
      </c>
      <c r="D22" s="98" t="s">
        <v>7</v>
      </c>
      <c r="E22" s="94">
        <v>1</v>
      </c>
      <c r="F22" s="30"/>
      <c r="G22" s="30"/>
      <c r="H22" s="60"/>
      <c r="I22" s="30"/>
      <c r="J22" s="30"/>
      <c r="K22" s="30"/>
      <c r="L22" s="30"/>
      <c r="M22" s="30"/>
      <c r="N22" s="30"/>
      <c r="O22" s="30"/>
      <c r="P22" s="30"/>
    </row>
    <row r="23" spans="1:16" ht="25.5">
      <c r="A23" s="169">
        <f t="shared" si="0"/>
        <v>11</v>
      </c>
      <c r="B23" s="89" t="s">
        <v>44</v>
      </c>
      <c r="C23" s="27" t="s">
        <v>46</v>
      </c>
      <c r="D23" s="98" t="s">
        <v>7</v>
      </c>
      <c r="E23" s="94">
        <v>1</v>
      </c>
      <c r="F23" s="30"/>
      <c r="G23" s="30"/>
      <c r="H23" s="60"/>
      <c r="I23" s="30"/>
      <c r="J23" s="30"/>
      <c r="K23" s="30"/>
      <c r="L23" s="30"/>
      <c r="M23" s="30"/>
      <c r="N23" s="30"/>
      <c r="O23" s="30"/>
      <c r="P23" s="30"/>
    </row>
    <row r="24" spans="1:16" ht="25.5">
      <c r="A24" s="169">
        <f t="shared" si="0"/>
        <v>12</v>
      </c>
      <c r="B24" s="89" t="s">
        <v>44</v>
      </c>
      <c r="C24" s="27" t="s">
        <v>47</v>
      </c>
      <c r="D24" s="98" t="s">
        <v>7</v>
      </c>
      <c r="E24" s="94">
        <v>1</v>
      </c>
      <c r="F24" s="30"/>
      <c r="G24" s="30"/>
      <c r="H24" s="60"/>
      <c r="I24" s="30"/>
      <c r="J24" s="30"/>
      <c r="K24" s="30"/>
      <c r="L24" s="30"/>
      <c r="M24" s="30"/>
      <c r="N24" s="30"/>
      <c r="O24" s="30"/>
      <c r="P24" s="30"/>
    </row>
    <row r="25" spans="1:16" ht="25.5">
      <c r="A25" s="169">
        <f t="shared" si="0"/>
        <v>13</v>
      </c>
      <c r="B25" s="89" t="s">
        <v>44</v>
      </c>
      <c r="C25" s="27" t="s">
        <v>48</v>
      </c>
      <c r="D25" s="162" t="s">
        <v>7</v>
      </c>
      <c r="E25" s="94">
        <v>3</v>
      </c>
      <c r="F25" s="30"/>
      <c r="G25" s="30"/>
      <c r="H25" s="60"/>
      <c r="I25" s="30"/>
      <c r="J25" s="30"/>
      <c r="K25" s="30"/>
      <c r="L25" s="30"/>
      <c r="M25" s="30"/>
      <c r="N25" s="30"/>
      <c r="O25" s="30"/>
      <c r="P25" s="30"/>
    </row>
    <row r="26" spans="1:16" ht="25.5">
      <c r="A26" s="169">
        <f t="shared" si="0"/>
        <v>14</v>
      </c>
      <c r="B26" s="89" t="s">
        <v>44</v>
      </c>
      <c r="C26" s="27" t="s">
        <v>49</v>
      </c>
      <c r="D26" s="162" t="s">
        <v>7</v>
      </c>
      <c r="E26" s="94">
        <v>1</v>
      </c>
      <c r="F26" s="30"/>
      <c r="G26" s="30"/>
      <c r="H26" s="60"/>
      <c r="I26" s="30"/>
      <c r="J26" s="30"/>
      <c r="K26" s="30"/>
      <c r="L26" s="30"/>
      <c r="M26" s="30"/>
      <c r="N26" s="30"/>
      <c r="O26" s="30"/>
      <c r="P26" s="30"/>
    </row>
    <row r="27" spans="1:16" ht="25.5">
      <c r="A27" s="169">
        <f t="shared" si="0"/>
        <v>15</v>
      </c>
      <c r="B27" s="89" t="s">
        <v>44</v>
      </c>
      <c r="C27" s="27" t="s">
        <v>50</v>
      </c>
      <c r="D27" s="162" t="s">
        <v>7</v>
      </c>
      <c r="E27" s="94">
        <v>1</v>
      </c>
      <c r="F27" s="30"/>
      <c r="G27" s="30"/>
      <c r="H27" s="60"/>
      <c r="I27" s="30"/>
      <c r="J27" s="30"/>
      <c r="K27" s="30"/>
      <c r="L27" s="30"/>
      <c r="M27" s="30"/>
      <c r="N27" s="30"/>
      <c r="O27" s="30"/>
      <c r="P27" s="30"/>
    </row>
    <row r="28" spans="1:16" ht="26.25" thickBot="1">
      <c r="A28" s="170">
        <v>16</v>
      </c>
      <c r="B28" s="152" t="s">
        <v>44</v>
      </c>
      <c r="C28" s="153" t="s">
        <v>51</v>
      </c>
      <c r="D28" s="163" t="s">
        <v>7</v>
      </c>
      <c r="E28" s="154">
        <v>1</v>
      </c>
      <c r="F28" s="155"/>
      <c r="G28" s="155"/>
      <c r="H28" s="164"/>
      <c r="I28" s="155"/>
      <c r="J28" s="155"/>
      <c r="K28" s="155"/>
      <c r="L28" s="155"/>
      <c r="M28" s="155"/>
      <c r="N28" s="155"/>
      <c r="O28" s="155"/>
      <c r="P28" s="155"/>
    </row>
    <row r="29" spans="1:16" ht="29.25" customHeight="1" thickBot="1">
      <c r="A29" s="156"/>
      <c r="B29" s="157"/>
      <c r="C29" s="158"/>
      <c r="D29" s="83" t="s">
        <v>97</v>
      </c>
      <c r="E29" s="84"/>
      <c r="F29" s="85"/>
      <c r="G29" s="165"/>
      <c r="H29" s="165"/>
      <c r="I29" s="166"/>
      <c r="J29" s="166"/>
      <c r="K29" s="166"/>
      <c r="L29" s="167">
        <f>SUM(L12:L28)</f>
        <v>0</v>
      </c>
      <c r="M29" s="167">
        <f>SUM(M12:M28)</f>
        <v>0</v>
      </c>
      <c r="N29" s="167">
        <f>SUM(N12:N28)</f>
        <v>0</v>
      </c>
      <c r="O29" s="167">
        <f>SUM(O12:O28)</f>
        <v>0</v>
      </c>
      <c r="P29" s="168">
        <f>M29+N29+O29</f>
        <v>0</v>
      </c>
    </row>
    <row r="30" spans="12:16" ht="15">
      <c r="L30" s="75"/>
      <c r="M30" s="75"/>
      <c r="N30" s="75"/>
      <c r="O30" s="75"/>
      <c r="P30" s="75"/>
    </row>
    <row r="31" spans="12:16" ht="15">
      <c r="L31" s="75"/>
      <c r="M31" s="75"/>
      <c r="N31" s="75"/>
      <c r="O31" s="75"/>
      <c r="P31" s="75"/>
    </row>
    <row r="32" spans="12:16" ht="15">
      <c r="L32" s="75"/>
      <c r="M32" s="75"/>
      <c r="N32" s="75"/>
      <c r="O32" s="75"/>
      <c r="P32" s="75"/>
    </row>
    <row r="33" spans="12:16" ht="15">
      <c r="L33" s="75"/>
      <c r="M33" s="75"/>
      <c r="N33" s="75"/>
      <c r="O33" s="75"/>
      <c r="P33" s="75"/>
    </row>
    <row r="34" spans="12:16" ht="15">
      <c r="L34" s="75"/>
      <c r="M34" s="75"/>
      <c r="N34" s="75"/>
      <c r="O34" s="75"/>
      <c r="P34" s="75"/>
    </row>
    <row r="35" spans="12:16" ht="13.5" customHeight="1">
      <c r="L35" s="75"/>
      <c r="M35" s="75"/>
      <c r="N35" s="75"/>
      <c r="O35" s="75"/>
      <c r="P35" s="75"/>
    </row>
    <row r="36" spans="12:16" ht="15">
      <c r="L36" s="75"/>
      <c r="M36" s="75"/>
      <c r="N36" s="75"/>
      <c r="O36" s="75"/>
      <c r="P36" s="75"/>
    </row>
    <row r="37" spans="12:16" ht="15">
      <c r="L37" s="75"/>
      <c r="M37" s="75"/>
      <c r="N37" s="75"/>
      <c r="O37" s="75"/>
      <c r="P37" s="75"/>
    </row>
    <row r="38" spans="2:16" ht="15">
      <c r="B38" s="38"/>
      <c r="C38" s="39"/>
      <c r="D38" s="78"/>
      <c r="E38" s="76"/>
      <c r="F38" s="76"/>
      <c r="G38" s="76"/>
      <c r="K38" s="38"/>
      <c r="L38" s="39"/>
      <c r="N38" s="78"/>
      <c r="O38" s="76"/>
      <c r="P38" s="76"/>
    </row>
    <row r="39" spans="2:16" ht="15">
      <c r="B39" s="38"/>
      <c r="C39" s="39"/>
      <c r="L39" s="75"/>
      <c r="M39" s="75"/>
      <c r="N39" s="75"/>
      <c r="O39" s="75"/>
      <c r="P39" s="75"/>
    </row>
    <row r="40" spans="2:16" ht="15">
      <c r="B40" s="38"/>
      <c r="C40" s="39"/>
      <c r="L40" s="75"/>
      <c r="M40" s="75"/>
      <c r="N40" s="75"/>
      <c r="O40" s="75"/>
      <c r="P40" s="75"/>
    </row>
    <row r="41" spans="12:16" ht="15">
      <c r="L41" s="75"/>
      <c r="M41" s="75"/>
      <c r="N41" s="75"/>
      <c r="O41" s="75"/>
      <c r="P41" s="75"/>
    </row>
    <row r="42" spans="2:3" ht="15">
      <c r="B42" s="38"/>
      <c r="C42" s="39"/>
    </row>
  </sheetData>
  <sheetProtection/>
  <mergeCells count="7">
    <mergeCell ref="F7:K7"/>
    <mergeCell ref="L7:P7"/>
    <mergeCell ref="A7:A8"/>
    <mergeCell ref="B7:B8"/>
    <mergeCell ref="C7:C8"/>
    <mergeCell ref="D7:D8"/>
    <mergeCell ref="E7:E8"/>
  </mergeCells>
  <conditionalFormatting sqref="C12:C28">
    <cfRule type="expression" priority="463" dxfId="4" stopIfTrue="1">
      <formula>#REF!="tx"</formula>
    </cfRule>
  </conditionalFormatting>
  <conditionalFormatting sqref="C10">
    <cfRule type="expression" priority="2" dxfId="4" stopIfTrue="1">
      <formula>#REF!="tx"</formula>
    </cfRule>
  </conditionalFormatting>
  <conditionalFormatting sqref="C11">
    <cfRule type="expression" priority="1" dxfId="4" stopIfTrue="1">
      <formula>#REF!="tx"</formula>
    </cfRule>
  </conditionalFormatting>
  <printOptions horizontalCentered="1"/>
  <pageMargins left="0.3937007874015748" right="0.1968503937007874" top="0.7480314960629921" bottom="0.2755905511811024" header="0.7086614173228347" footer="0.31496062992125984"/>
  <pageSetup fitToHeight="1000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24"/>
  <sheetViews>
    <sheetView showZeros="0" defaultGridColor="0" zoomScale="85" zoomScaleNormal="85" zoomScaleSheetLayoutView="85" zoomScalePageLayoutView="0" colorId="23" workbookViewId="0" topLeftCell="A1">
      <selection activeCell="N19" sqref="N19"/>
    </sheetView>
  </sheetViews>
  <sheetFormatPr defaultColWidth="9.140625" defaultRowHeight="12.75"/>
  <cols>
    <col min="1" max="1" width="7.00390625" style="14" customWidth="1"/>
    <col min="2" max="2" width="7.421875" style="14" customWidth="1"/>
    <col min="3" max="3" width="25.00390625" style="14" customWidth="1"/>
    <col min="4" max="4" width="13.28125" style="14" customWidth="1"/>
    <col min="5" max="5" width="13.421875" style="14" customWidth="1"/>
    <col min="6" max="6" width="15.421875" style="14" customWidth="1"/>
    <col min="7" max="7" width="12.421875" style="14" customWidth="1"/>
    <col min="8" max="8" width="11.421875" style="14" customWidth="1"/>
    <col min="9" max="9" width="11.00390625" style="14" customWidth="1"/>
    <col min="10" max="16384" width="9.140625" style="14" customWidth="1"/>
  </cols>
  <sheetData>
    <row r="1" spans="1:8" ht="15.75">
      <c r="A1" s="192"/>
      <c r="B1" s="192"/>
      <c r="C1" s="141"/>
      <c r="D1" s="141"/>
      <c r="E1" s="12" t="s">
        <v>80</v>
      </c>
      <c r="F1" s="141"/>
      <c r="G1" s="141"/>
      <c r="H1" s="12" t="s">
        <v>86</v>
      </c>
    </row>
    <row r="2" spans="1:8" ht="15">
      <c r="A2" s="250" t="s">
        <v>32</v>
      </c>
      <c r="B2" s="250"/>
      <c r="C2" s="250"/>
      <c r="D2" s="250"/>
      <c r="E2" s="250"/>
      <c r="F2" s="250"/>
      <c r="G2" s="250"/>
      <c r="H2" s="250"/>
    </row>
    <row r="3" spans="1:8" ht="15">
      <c r="A3" s="70"/>
      <c r="B3" s="71"/>
      <c r="C3" s="193"/>
      <c r="D3" s="194"/>
      <c r="E3" s="70"/>
      <c r="F3" s="70"/>
      <c r="G3" s="70"/>
      <c r="H3" s="70"/>
    </row>
    <row r="4" spans="1:8" ht="15">
      <c r="A4" s="43" t="s">
        <v>82</v>
      </c>
      <c r="B4" s="44"/>
      <c r="C4" s="44"/>
      <c r="D4" s="44"/>
      <c r="E4" s="44"/>
      <c r="F4" s="195"/>
      <c r="G4" s="196"/>
      <c r="H4" s="196"/>
    </row>
    <row r="5" spans="1:8" ht="15">
      <c r="A5" s="43" t="s">
        <v>40</v>
      </c>
      <c r="B5" s="195"/>
      <c r="C5" s="195"/>
      <c r="D5" s="195"/>
      <c r="E5" s="195"/>
      <c r="F5" s="195"/>
      <c r="G5" s="196"/>
      <c r="H5" s="196"/>
    </row>
    <row r="6" spans="1:8" ht="15">
      <c r="A6" s="42" t="s">
        <v>39</v>
      </c>
      <c r="B6" s="197"/>
      <c r="C6" s="197"/>
      <c r="D6" s="197"/>
      <c r="E6" s="197"/>
      <c r="F6" s="197"/>
      <c r="G6" s="70"/>
      <c r="H6" s="70"/>
    </row>
    <row r="7" spans="1:8" ht="15">
      <c r="A7" s="70"/>
      <c r="B7" s="193"/>
      <c r="C7" s="194"/>
      <c r="D7" s="70"/>
      <c r="E7" s="70"/>
      <c r="F7" s="71" t="s">
        <v>21</v>
      </c>
      <c r="G7" s="72" t="str">
        <f>+C15</f>
        <v>tai skaitā darba aizsardzība</v>
      </c>
      <c r="H7" s="142">
        <f>+D17</f>
        <v>0</v>
      </c>
    </row>
    <row r="8" spans="1:8" ht="15">
      <c r="A8" s="70"/>
      <c r="B8" s="193"/>
      <c r="C8" s="194"/>
      <c r="D8" s="70"/>
      <c r="E8" s="70"/>
      <c r="F8" s="71" t="s">
        <v>22</v>
      </c>
      <c r="G8" s="72">
        <f>E13</f>
        <v>0</v>
      </c>
      <c r="H8" s="142">
        <f>+H13</f>
        <v>0</v>
      </c>
    </row>
    <row r="9" spans="1:8" ht="15">
      <c r="A9" s="194"/>
      <c r="B9" s="198"/>
      <c r="C9" s="199"/>
      <c r="D9" s="194"/>
      <c r="E9" s="194"/>
      <c r="F9" s="194"/>
      <c r="G9" s="194"/>
      <c r="H9" s="194"/>
    </row>
    <row r="10" spans="1:8" ht="15" customHeight="1">
      <c r="A10" s="238" t="s">
        <v>23</v>
      </c>
      <c r="B10" s="238"/>
      <c r="C10" s="239" t="s">
        <v>24</v>
      </c>
      <c r="D10" s="239" t="s">
        <v>25</v>
      </c>
      <c r="E10" s="239" t="s">
        <v>26</v>
      </c>
      <c r="F10" s="239"/>
      <c r="G10" s="239"/>
      <c r="H10" s="239" t="s">
        <v>27</v>
      </c>
    </row>
    <row r="11" spans="1:8" ht="25.5">
      <c r="A11" s="238"/>
      <c r="B11" s="238"/>
      <c r="C11" s="239"/>
      <c r="D11" s="239"/>
      <c r="E11" s="125" t="s">
        <v>81</v>
      </c>
      <c r="F11" s="125" t="s">
        <v>41</v>
      </c>
      <c r="G11" s="125" t="s">
        <v>29</v>
      </c>
      <c r="H11" s="239"/>
    </row>
    <row r="12" spans="1:8" ht="20.25" customHeight="1">
      <c r="A12" s="200">
        <v>1</v>
      </c>
      <c r="B12" s="229"/>
      <c r="C12" s="220" t="s">
        <v>20</v>
      </c>
      <c r="D12" s="182">
        <f>SUM(E12:G12)</f>
        <v>0</v>
      </c>
      <c r="E12" s="201">
        <f>'2-1'!M26</f>
        <v>0</v>
      </c>
      <c r="F12" s="201">
        <f>'2-1'!N26</f>
        <v>0</v>
      </c>
      <c r="G12" s="201">
        <f>'2-1'!O26</f>
        <v>0</v>
      </c>
      <c r="H12" s="201">
        <f>'2-1'!L26</f>
        <v>0</v>
      </c>
    </row>
    <row r="13" spans="1:14" ht="19.5" customHeight="1">
      <c r="A13" s="204"/>
      <c r="B13" s="175"/>
      <c r="C13" s="176" t="s">
        <v>4</v>
      </c>
      <c r="D13" s="184">
        <f>SUM(D10:D12)</f>
        <v>0</v>
      </c>
      <c r="E13" s="184">
        <f>SUM(E10:E12)</f>
        <v>0</v>
      </c>
      <c r="F13" s="184">
        <f>SUM(F10:F12)</f>
        <v>0</v>
      </c>
      <c r="G13" s="184">
        <f>SUM(G10:G12)</f>
        <v>0</v>
      </c>
      <c r="H13" s="219">
        <f>SUM(H10:H12)</f>
        <v>0</v>
      </c>
      <c r="N13" s="230"/>
    </row>
    <row r="14" spans="1:9" ht="19.5" customHeight="1">
      <c r="A14" s="202"/>
      <c r="B14" s="188"/>
      <c r="C14" s="174" t="s">
        <v>94</v>
      </c>
      <c r="D14" s="189">
        <f>ROUND(D13*0.1,2)</f>
        <v>0</v>
      </c>
      <c r="E14" s="191"/>
      <c r="F14" s="186"/>
      <c r="G14" s="186"/>
      <c r="H14" s="190"/>
      <c r="I14" s="40">
        <v>10</v>
      </c>
    </row>
    <row r="15" spans="1:9" ht="24.75" customHeight="1">
      <c r="A15" s="203"/>
      <c r="B15" s="178"/>
      <c r="C15" s="221" t="s">
        <v>30</v>
      </c>
      <c r="D15" s="183">
        <f>ROUND(D14*0.1,2)</f>
        <v>0</v>
      </c>
      <c r="E15" s="218"/>
      <c r="F15" s="185"/>
      <c r="G15" s="185"/>
      <c r="H15" s="185"/>
      <c r="I15" s="40">
        <v>0</v>
      </c>
    </row>
    <row r="16" spans="1:9" ht="20.25" customHeight="1">
      <c r="A16" s="203"/>
      <c r="B16" s="178"/>
      <c r="C16" s="179" t="s">
        <v>95</v>
      </c>
      <c r="D16" s="183">
        <f>ROUND(D13*0.05,2)</f>
        <v>0</v>
      </c>
      <c r="E16" s="218"/>
      <c r="F16" s="185"/>
      <c r="G16" s="185"/>
      <c r="H16" s="185"/>
      <c r="I16" s="40">
        <v>5</v>
      </c>
    </row>
    <row r="17" spans="1:8" ht="21.75" customHeight="1">
      <c r="A17" s="204"/>
      <c r="B17" s="175"/>
      <c r="C17" s="176" t="s">
        <v>31</v>
      </c>
      <c r="D17" s="184">
        <f>+SUM(D13+D14+D16)</f>
        <v>0</v>
      </c>
      <c r="E17" s="191"/>
      <c r="F17" s="186"/>
      <c r="G17" s="186"/>
      <c r="H17" s="187"/>
    </row>
    <row r="18" spans="1:8" s="26" customFormat="1" ht="18.75" customHeight="1">
      <c r="A18" s="32"/>
      <c r="B18" s="33"/>
      <c r="C18" s="34"/>
      <c r="D18" s="32"/>
      <c r="E18" s="32"/>
      <c r="F18" s="32"/>
      <c r="G18" s="32"/>
      <c r="H18" s="32"/>
    </row>
    <row r="19" spans="1:8" s="28" customFormat="1" ht="27" customHeight="1">
      <c r="A19" s="32"/>
      <c r="B19" s="36"/>
      <c r="C19" s="234"/>
      <c r="D19" s="234"/>
      <c r="E19" s="234"/>
      <c r="F19" s="234"/>
      <c r="G19" s="234"/>
      <c r="H19" s="234"/>
    </row>
    <row r="20" spans="1:8" ht="15">
      <c r="A20" s="37"/>
      <c r="B20" s="37"/>
      <c r="C20" s="37"/>
      <c r="D20" s="37"/>
      <c r="E20" s="37"/>
      <c r="F20" s="37"/>
      <c r="G20" s="37"/>
      <c r="H20" s="37"/>
    </row>
    <row r="21" spans="1:8" ht="15">
      <c r="A21" s="37"/>
      <c r="B21" s="38"/>
      <c r="C21" s="106"/>
      <c r="D21" s="104"/>
      <c r="E21" s="78"/>
      <c r="F21" s="76"/>
      <c r="G21" s="76"/>
      <c r="H21" s="37"/>
    </row>
    <row r="22" spans="2:7" ht="15">
      <c r="B22" s="38"/>
      <c r="C22" s="102"/>
      <c r="D22" s="103"/>
      <c r="E22" s="112"/>
      <c r="F22" s="75"/>
      <c r="G22" s="75"/>
    </row>
    <row r="23" spans="2:7" ht="15">
      <c r="B23" s="38"/>
      <c r="C23" s="102"/>
      <c r="D23" s="111"/>
      <c r="E23" s="102"/>
      <c r="F23" s="75"/>
      <c r="G23" s="75"/>
    </row>
    <row r="24" spans="2:7" ht="15">
      <c r="B24" s="38"/>
      <c r="C24" s="102"/>
      <c r="D24" s="105"/>
      <c r="E24" s="78"/>
      <c r="F24" s="76"/>
      <c r="G24" s="76"/>
    </row>
  </sheetData>
  <sheetProtection/>
  <mergeCells count="8">
    <mergeCell ref="C19:H19"/>
    <mergeCell ref="A2:H2"/>
    <mergeCell ref="A10:A11"/>
    <mergeCell ref="B10:B11"/>
    <mergeCell ref="C10:C11"/>
    <mergeCell ref="D10:D11"/>
    <mergeCell ref="E10:G10"/>
    <mergeCell ref="H10:H11"/>
  </mergeCells>
  <printOptions horizontalCentered="1"/>
  <pageMargins left="0.3937007874015748" right="0.3937007874015748" top="0.7480314960629921" bottom="0.4724409448818898" header="0.31496062992125984" footer="0.31496062992125984"/>
  <pageSetup fitToHeight="1000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2"/>
  <sheetViews>
    <sheetView showZeros="0" defaultGridColor="0" zoomScale="85" zoomScaleNormal="85" zoomScaleSheetLayoutView="100" zoomScalePageLayoutView="0" colorId="23" workbookViewId="0" topLeftCell="A7">
      <selection activeCell="X16" sqref="X16"/>
    </sheetView>
  </sheetViews>
  <sheetFormatPr defaultColWidth="9.140625" defaultRowHeight="12.75"/>
  <cols>
    <col min="1" max="1" width="6.28125" style="15" customWidth="1"/>
    <col min="2" max="2" width="8.57421875" style="15" bestFit="1" customWidth="1"/>
    <col min="3" max="3" width="40.28125" style="24" customWidth="1"/>
    <col min="4" max="4" width="5.57421875" style="15" customWidth="1"/>
    <col min="5" max="5" width="7.8515625" style="15" bestFit="1" customWidth="1"/>
    <col min="6" max="6" width="6.28125" style="15" customWidth="1"/>
    <col min="7" max="7" width="9.00390625" style="15" customWidth="1"/>
    <col min="8" max="8" width="6.28125" style="15" customWidth="1"/>
    <col min="9" max="9" width="8.421875" style="15" customWidth="1"/>
    <col min="10" max="10" width="7.7109375" style="15" customWidth="1"/>
    <col min="11" max="11" width="7.28125" style="15" customWidth="1"/>
    <col min="12" max="12" width="8.00390625" style="15" customWidth="1"/>
    <col min="13" max="13" width="8.8515625" style="15" customWidth="1"/>
    <col min="14" max="14" width="9.421875" style="15" customWidth="1"/>
    <col min="15" max="15" width="10.140625" style="15" customWidth="1"/>
    <col min="16" max="16" width="9.8515625" style="15" customWidth="1"/>
    <col min="17" max="16384" width="9.140625" style="15" customWidth="1"/>
  </cols>
  <sheetData>
    <row r="1" spans="1:17" ht="25.5">
      <c r="A1" s="113"/>
      <c r="B1" s="113"/>
      <c r="C1" s="228" t="s">
        <v>84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22"/>
    </row>
    <row r="2" spans="1:17" ht="15">
      <c r="A2" s="123" t="s">
        <v>82</v>
      </c>
      <c r="B2" s="114"/>
      <c r="C2" s="115"/>
      <c r="D2" s="114"/>
      <c r="E2" s="116"/>
      <c r="F2" s="117"/>
      <c r="G2" s="116"/>
      <c r="H2" s="118"/>
      <c r="I2" s="116"/>
      <c r="J2" s="116"/>
      <c r="K2" s="116"/>
      <c r="L2" s="116"/>
      <c r="M2" s="116"/>
      <c r="N2" s="116"/>
      <c r="O2" s="116"/>
      <c r="P2" s="113"/>
      <c r="Q2" s="122"/>
    </row>
    <row r="3" spans="1:17" ht="15">
      <c r="A3" s="123" t="s">
        <v>40</v>
      </c>
      <c r="B3" s="116"/>
      <c r="C3" s="119"/>
      <c r="D3" s="116"/>
      <c r="E3" s="116"/>
      <c r="F3" s="117"/>
      <c r="G3" s="116"/>
      <c r="H3" s="118"/>
      <c r="I3" s="116"/>
      <c r="J3" s="116"/>
      <c r="K3" s="116"/>
      <c r="L3" s="116"/>
      <c r="M3" s="116"/>
      <c r="N3" s="116"/>
      <c r="O3" s="116"/>
      <c r="P3" s="113"/>
      <c r="Q3" s="122"/>
    </row>
    <row r="4" spans="1:17" ht="15">
      <c r="A4" s="126" t="s">
        <v>39</v>
      </c>
      <c r="B4" s="120"/>
      <c r="C4" s="121"/>
      <c r="D4" s="120"/>
      <c r="E4" s="120"/>
      <c r="F4" s="117"/>
      <c r="G4" s="120"/>
      <c r="H4" s="120"/>
      <c r="I4" s="120"/>
      <c r="J4" s="120"/>
      <c r="K4" s="120"/>
      <c r="L4" s="120"/>
      <c r="M4" s="120"/>
      <c r="N4" s="116"/>
      <c r="O4" s="116"/>
      <c r="P4" s="127"/>
      <c r="Q4" s="122"/>
    </row>
    <row r="5" spans="1:17" ht="15">
      <c r="A5" s="123" t="s">
        <v>85</v>
      </c>
      <c r="B5" s="116"/>
      <c r="C5" s="119"/>
      <c r="D5" s="116"/>
      <c r="E5" s="116"/>
      <c r="F5" s="116"/>
      <c r="G5" s="116"/>
      <c r="H5" s="116"/>
      <c r="I5" s="116"/>
      <c r="J5" s="116"/>
      <c r="K5" s="116"/>
      <c r="L5" s="128" t="s">
        <v>8</v>
      </c>
      <c r="M5" s="129">
        <f>N57</f>
        <v>0</v>
      </c>
      <c r="N5" s="133">
        <f>P26</f>
        <v>0</v>
      </c>
      <c r="O5" s="120"/>
      <c r="P5" s="127"/>
      <c r="Q5" s="122"/>
    </row>
    <row r="6" spans="1:16" ht="15">
      <c r="A6" s="43"/>
      <c r="B6" s="46"/>
      <c r="C6" s="47"/>
      <c r="D6" s="46"/>
      <c r="E6" s="46"/>
      <c r="F6" s="46"/>
      <c r="G6" s="46"/>
      <c r="H6" s="46"/>
      <c r="I6" s="46"/>
      <c r="J6" s="46"/>
      <c r="K6" s="46"/>
      <c r="L6" s="50"/>
      <c r="M6" s="41"/>
      <c r="N6" s="48"/>
      <c r="O6" s="48"/>
      <c r="P6" s="19"/>
    </row>
    <row r="7" spans="1:16" s="16" customFormat="1" ht="12">
      <c r="A7" s="251" t="s">
        <v>0</v>
      </c>
      <c r="B7" s="251" t="s">
        <v>1</v>
      </c>
      <c r="C7" s="251" t="s">
        <v>2</v>
      </c>
      <c r="D7" s="251" t="s">
        <v>5</v>
      </c>
      <c r="E7" s="251" t="s">
        <v>11</v>
      </c>
      <c r="F7" s="253" t="s">
        <v>9</v>
      </c>
      <c r="G7" s="254"/>
      <c r="H7" s="254"/>
      <c r="I7" s="254"/>
      <c r="J7" s="254"/>
      <c r="K7" s="255"/>
      <c r="L7" s="256" t="s">
        <v>10</v>
      </c>
      <c r="M7" s="257"/>
      <c r="N7" s="257"/>
      <c r="O7" s="257"/>
      <c r="P7" s="258"/>
    </row>
    <row r="8" spans="1:16" s="17" customFormat="1" ht="90">
      <c r="A8" s="252"/>
      <c r="B8" s="252"/>
      <c r="C8" s="252"/>
      <c r="D8" s="252"/>
      <c r="E8" s="252"/>
      <c r="F8" s="100" t="s">
        <v>12</v>
      </c>
      <c r="G8" s="101" t="s">
        <v>42</v>
      </c>
      <c r="H8" s="100" t="s">
        <v>13</v>
      </c>
      <c r="I8" s="101" t="s">
        <v>43</v>
      </c>
      <c r="J8" s="100" t="s">
        <v>14</v>
      </c>
      <c r="K8" s="100" t="s">
        <v>15</v>
      </c>
      <c r="L8" s="100" t="s">
        <v>16</v>
      </c>
      <c r="M8" s="100" t="s">
        <v>13</v>
      </c>
      <c r="N8" s="100" t="s">
        <v>38</v>
      </c>
      <c r="O8" s="100" t="s">
        <v>14</v>
      </c>
      <c r="P8" s="100" t="s">
        <v>17</v>
      </c>
    </row>
    <row r="9" spans="1:16" ht="15">
      <c r="A9" s="54" t="s">
        <v>3</v>
      </c>
      <c r="B9" s="55"/>
      <c r="C9" s="130"/>
      <c r="D9" s="57"/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f>+H9+I9+J9</f>
        <v>0</v>
      </c>
      <c r="L9" s="58">
        <f>+ROUND(F9*$E9,2)</f>
        <v>0</v>
      </c>
      <c r="M9" s="58">
        <f aca="true" t="shared" si="0" ref="M9:O10">+ROUND(H9*$E9,2)</f>
        <v>0</v>
      </c>
      <c r="N9" s="58">
        <f t="shared" si="0"/>
        <v>0</v>
      </c>
      <c r="O9" s="58">
        <f t="shared" si="0"/>
        <v>0</v>
      </c>
      <c r="P9" s="58">
        <f>+M9+N9+O9</f>
        <v>0</v>
      </c>
    </row>
    <row r="10" spans="1:16" ht="15">
      <c r="A10" s="54">
        <v>0</v>
      </c>
      <c r="B10" s="55"/>
      <c r="C10" s="74"/>
      <c r="D10" s="57"/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f>+H10+I10+J10</f>
        <v>0</v>
      </c>
      <c r="L10" s="58">
        <f>+ROUND(F10*$E10,2)</f>
        <v>0</v>
      </c>
      <c r="M10" s="58">
        <f t="shared" si="0"/>
        <v>0</v>
      </c>
      <c r="N10" s="58">
        <f t="shared" si="0"/>
        <v>0</v>
      </c>
      <c r="O10" s="58">
        <f t="shared" si="0"/>
        <v>0</v>
      </c>
      <c r="P10" s="58">
        <f>+M10+N10+O10</f>
        <v>0</v>
      </c>
    </row>
    <row r="11" spans="1:16" ht="25.5">
      <c r="A11" s="81">
        <f>A10+1</f>
        <v>1</v>
      </c>
      <c r="B11" s="138" t="s">
        <v>63</v>
      </c>
      <c r="C11" s="145" t="s">
        <v>64</v>
      </c>
      <c r="D11" s="131" t="s">
        <v>37</v>
      </c>
      <c r="E11" s="226">
        <v>1</v>
      </c>
      <c r="F11" s="88"/>
      <c r="G11" s="86"/>
      <c r="H11" s="53"/>
      <c r="I11" s="60"/>
      <c r="J11" s="53"/>
      <c r="K11" s="53"/>
      <c r="L11" s="53"/>
      <c r="M11" s="53"/>
      <c r="N11" s="53"/>
      <c r="O11" s="53"/>
      <c r="P11" s="53"/>
    </row>
    <row r="12" spans="1:16" ht="15">
      <c r="A12" s="81">
        <f aca="true" t="shared" si="1" ref="A12:A24">A11+1</f>
        <v>2</v>
      </c>
      <c r="B12" s="55" t="s">
        <v>63</v>
      </c>
      <c r="C12" s="99" t="s">
        <v>65</v>
      </c>
      <c r="D12" s="132" t="s">
        <v>37</v>
      </c>
      <c r="E12" s="226">
        <v>1</v>
      </c>
      <c r="F12" s="60"/>
      <c r="G12" s="86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15">
      <c r="A13" s="81">
        <f t="shared" si="1"/>
        <v>3</v>
      </c>
      <c r="B13" s="55" t="s">
        <v>63</v>
      </c>
      <c r="C13" s="99" t="s">
        <v>66</v>
      </c>
      <c r="D13" s="132" t="s">
        <v>37</v>
      </c>
      <c r="E13" s="226">
        <v>2</v>
      </c>
      <c r="F13" s="60"/>
      <c r="G13" s="86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38.25">
      <c r="A14" s="81">
        <f t="shared" si="1"/>
        <v>4</v>
      </c>
      <c r="B14" s="55" t="s">
        <v>63</v>
      </c>
      <c r="C14" s="134" t="s">
        <v>67</v>
      </c>
      <c r="D14" s="132" t="s">
        <v>37</v>
      </c>
      <c r="E14" s="136">
        <v>55</v>
      </c>
      <c r="F14" s="60"/>
      <c r="G14" s="86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25.5">
      <c r="A15" s="81">
        <f t="shared" si="1"/>
        <v>5</v>
      </c>
      <c r="B15" s="55" t="s">
        <v>63</v>
      </c>
      <c r="C15" s="134" t="s">
        <v>68</v>
      </c>
      <c r="D15" s="132" t="s">
        <v>37</v>
      </c>
      <c r="E15" s="135">
        <v>5</v>
      </c>
      <c r="F15" s="60"/>
      <c r="G15" s="86"/>
      <c r="H15" s="53"/>
      <c r="I15" s="53"/>
      <c r="J15" s="53"/>
      <c r="K15" s="53"/>
      <c r="L15" s="53"/>
      <c r="M15" s="53"/>
      <c r="N15" s="53"/>
      <c r="O15" s="53"/>
      <c r="P15" s="53"/>
    </row>
    <row r="16" spans="1:16" ht="25.5">
      <c r="A16" s="81">
        <f t="shared" si="1"/>
        <v>6</v>
      </c>
      <c r="B16" s="55" t="s">
        <v>63</v>
      </c>
      <c r="C16" s="134" t="s">
        <v>69</v>
      </c>
      <c r="D16" s="132" t="s">
        <v>37</v>
      </c>
      <c r="E16" s="136">
        <v>4</v>
      </c>
      <c r="F16" s="60"/>
      <c r="G16" s="86"/>
      <c r="H16" s="53"/>
      <c r="I16" s="53"/>
      <c r="J16" s="53"/>
      <c r="K16" s="53"/>
      <c r="L16" s="53"/>
      <c r="M16" s="53"/>
      <c r="N16" s="53"/>
      <c r="O16" s="53"/>
      <c r="P16" s="53"/>
    </row>
    <row r="17" spans="1:16" ht="25.5">
      <c r="A17" s="81">
        <f t="shared" si="1"/>
        <v>7</v>
      </c>
      <c r="B17" s="55" t="s">
        <v>63</v>
      </c>
      <c r="C17" s="137" t="s">
        <v>70</v>
      </c>
      <c r="D17" s="132" t="s">
        <v>37</v>
      </c>
      <c r="E17" s="136">
        <v>1</v>
      </c>
      <c r="F17" s="60"/>
      <c r="G17" s="86"/>
      <c r="H17" s="53"/>
      <c r="I17" s="53"/>
      <c r="J17" s="53"/>
      <c r="K17" s="53"/>
      <c r="L17" s="53"/>
      <c r="M17" s="53"/>
      <c r="N17" s="53"/>
      <c r="O17" s="53"/>
      <c r="P17" s="53"/>
    </row>
    <row r="18" spans="1:16" ht="41.25" customHeight="1">
      <c r="A18" s="81">
        <f t="shared" si="1"/>
        <v>8</v>
      </c>
      <c r="B18" s="55" t="s">
        <v>63</v>
      </c>
      <c r="C18" s="139" t="s">
        <v>71</v>
      </c>
      <c r="D18" s="132" t="s">
        <v>6</v>
      </c>
      <c r="E18" s="61">
        <v>455</v>
      </c>
      <c r="F18" s="60"/>
      <c r="G18" s="86"/>
      <c r="H18" s="53"/>
      <c r="I18" s="53"/>
      <c r="J18" s="53"/>
      <c r="K18" s="53"/>
      <c r="L18" s="53"/>
      <c r="M18" s="53"/>
      <c r="N18" s="53"/>
      <c r="O18" s="53"/>
      <c r="P18" s="53"/>
    </row>
    <row r="19" spans="1:16" ht="47.25" customHeight="1">
      <c r="A19" s="81">
        <f t="shared" si="1"/>
        <v>9</v>
      </c>
      <c r="B19" s="55" t="s">
        <v>63</v>
      </c>
      <c r="C19" s="139" t="s">
        <v>72</v>
      </c>
      <c r="D19" s="132" t="s">
        <v>6</v>
      </c>
      <c r="E19" s="61">
        <v>50</v>
      </c>
      <c r="F19" s="60"/>
      <c r="G19" s="86"/>
      <c r="H19" s="53"/>
      <c r="I19" s="53"/>
      <c r="J19" s="53"/>
      <c r="K19" s="53"/>
      <c r="L19" s="53"/>
      <c r="M19" s="53"/>
      <c r="N19" s="53"/>
      <c r="O19" s="53"/>
      <c r="P19" s="53"/>
    </row>
    <row r="20" spans="1:16" ht="39">
      <c r="A20" s="81">
        <f t="shared" si="1"/>
        <v>10</v>
      </c>
      <c r="B20" s="55" t="s">
        <v>63</v>
      </c>
      <c r="C20" s="140" t="s">
        <v>73</v>
      </c>
      <c r="D20" s="132" t="s">
        <v>6</v>
      </c>
      <c r="E20" s="61">
        <v>60</v>
      </c>
      <c r="F20" s="60"/>
      <c r="G20" s="86"/>
      <c r="H20" s="53"/>
      <c r="I20" s="53"/>
      <c r="J20" s="53"/>
      <c r="K20" s="53"/>
      <c r="L20" s="53"/>
      <c r="M20" s="53"/>
      <c r="N20" s="53"/>
      <c r="O20" s="53"/>
      <c r="P20" s="53"/>
    </row>
    <row r="21" spans="1:16" ht="39">
      <c r="A21" s="81">
        <f t="shared" si="1"/>
        <v>11</v>
      </c>
      <c r="B21" s="55" t="s">
        <v>63</v>
      </c>
      <c r="C21" s="140" t="s">
        <v>74</v>
      </c>
      <c r="D21" s="132" t="s">
        <v>6</v>
      </c>
      <c r="E21" s="61">
        <v>40</v>
      </c>
      <c r="F21" s="60"/>
      <c r="G21" s="86"/>
      <c r="H21" s="53"/>
      <c r="I21" s="53"/>
      <c r="J21" s="53"/>
      <c r="K21" s="53"/>
      <c r="L21" s="53"/>
      <c r="M21" s="53"/>
      <c r="N21" s="53"/>
      <c r="O21" s="53"/>
      <c r="P21" s="53"/>
    </row>
    <row r="22" spans="1:16" ht="27" customHeight="1">
      <c r="A22" s="81">
        <f t="shared" si="1"/>
        <v>12</v>
      </c>
      <c r="B22" s="55" t="s">
        <v>63</v>
      </c>
      <c r="C22" s="134" t="s">
        <v>75</v>
      </c>
      <c r="D22" s="132" t="s">
        <v>37</v>
      </c>
      <c r="E22" s="136">
        <v>24</v>
      </c>
      <c r="F22" s="60"/>
      <c r="G22" s="86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5">
      <c r="A23" s="81">
        <f t="shared" si="1"/>
        <v>13</v>
      </c>
      <c r="B23" s="55" t="s">
        <v>63</v>
      </c>
      <c r="C23" s="112" t="s">
        <v>76</v>
      </c>
      <c r="D23" s="132" t="s">
        <v>77</v>
      </c>
      <c r="E23" s="136">
        <v>1</v>
      </c>
      <c r="F23" s="60"/>
      <c r="G23" s="86"/>
      <c r="H23" s="53"/>
      <c r="I23" s="53"/>
      <c r="J23" s="53"/>
      <c r="K23" s="53"/>
      <c r="L23" s="53"/>
      <c r="M23" s="53"/>
      <c r="N23" s="53"/>
      <c r="O23" s="53"/>
      <c r="P23" s="53"/>
    </row>
    <row r="24" spans="1:16" ht="15">
      <c r="A24" s="81">
        <f t="shared" si="1"/>
        <v>14</v>
      </c>
      <c r="B24" s="55" t="s">
        <v>63</v>
      </c>
      <c r="C24" s="112" t="s">
        <v>78</v>
      </c>
      <c r="D24" s="132" t="s">
        <v>6</v>
      </c>
      <c r="E24" s="61">
        <v>55</v>
      </c>
      <c r="F24" s="60"/>
      <c r="G24" s="86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15.75" thickBot="1">
      <c r="A25" s="54" t="s">
        <v>3</v>
      </c>
      <c r="B25" s="55"/>
      <c r="C25" s="56"/>
      <c r="D25" s="57"/>
      <c r="E25" s="58"/>
      <c r="F25" s="60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15.75" thickBot="1">
      <c r="A26" s="79"/>
      <c r="B26" s="79"/>
      <c r="C26" s="80"/>
      <c r="D26" s="83" t="s">
        <v>97</v>
      </c>
      <c r="E26" s="84"/>
      <c r="F26" s="85"/>
      <c r="G26" s="85"/>
      <c r="H26" s="85"/>
      <c r="I26" s="85"/>
      <c r="J26" s="85"/>
      <c r="K26" s="85"/>
      <c r="L26" s="95">
        <f>SUM(L10:L25)</f>
        <v>0</v>
      </c>
      <c r="M26" s="95">
        <f>SUM(M10:M25)</f>
        <v>0</v>
      </c>
      <c r="N26" s="95">
        <f>SUM(N10:N25)</f>
        <v>0</v>
      </c>
      <c r="O26" s="95">
        <f>SUM(O10:O25)</f>
        <v>0</v>
      </c>
      <c r="P26" s="96">
        <f>M26+N26+O26</f>
        <v>0</v>
      </c>
    </row>
    <row r="29" spans="2:8" ht="15">
      <c r="B29" s="75"/>
      <c r="C29" s="77"/>
      <c r="D29" s="78"/>
      <c r="E29" s="78"/>
      <c r="F29" s="76"/>
      <c r="G29" s="76"/>
      <c r="H29" s="76"/>
    </row>
    <row r="30" spans="2:8" ht="15">
      <c r="B30" s="75"/>
      <c r="C30" s="77"/>
      <c r="D30" s="78"/>
      <c r="E30" s="75"/>
      <c r="F30" s="75"/>
      <c r="G30" s="75"/>
      <c r="H30" s="75"/>
    </row>
    <row r="31" spans="2:8" ht="15">
      <c r="B31" s="75"/>
      <c r="C31" s="77"/>
      <c r="D31" s="78"/>
      <c r="E31" s="75"/>
      <c r="F31" s="75"/>
      <c r="G31" s="75"/>
      <c r="H31" s="75"/>
    </row>
    <row r="32" spans="2:8" ht="15">
      <c r="B32" s="75"/>
      <c r="C32" s="77"/>
      <c r="D32" s="78"/>
      <c r="E32" s="78"/>
      <c r="F32" s="76"/>
      <c r="G32" s="76"/>
      <c r="H32" s="75"/>
    </row>
  </sheetData>
  <sheetProtection/>
  <mergeCells count="7">
    <mergeCell ref="E7:E8"/>
    <mergeCell ref="F7:K7"/>
    <mergeCell ref="L7:P7"/>
    <mergeCell ref="A7:A8"/>
    <mergeCell ref="B7:B8"/>
    <mergeCell ref="C7:C8"/>
    <mergeCell ref="D7:D8"/>
  </mergeCells>
  <conditionalFormatting sqref="C17 C9:C13 C25">
    <cfRule type="expression" priority="469" dxfId="4" stopIfTrue="1">
      <formula>#REF!="tx"</formula>
    </cfRule>
  </conditionalFormatting>
  <printOptions horizontalCentered="1"/>
  <pageMargins left="0.3937007874015748" right="0.3937007874015748" top="0.7480314960629921" bottom="0.4724409448818898" header="0.31496062992125984" footer="0.31496062992125984"/>
  <pageSetup fitToHeight="1000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Māris Arnavs</cp:lastModifiedBy>
  <cp:lastPrinted>2017-09-20T11:07:52Z</cp:lastPrinted>
  <dcterms:created xsi:type="dcterms:W3CDTF">2016-05-04T16:32:22Z</dcterms:created>
  <dcterms:modified xsi:type="dcterms:W3CDTF">2018-01-16T14:44:32Z</dcterms:modified>
  <cp:category/>
  <cp:version/>
  <cp:contentType/>
  <cp:contentStatus/>
</cp:coreProperties>
</file>