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vgenija\Desktop\"/>
    </mc:Choice>
  </mc:AlternateContent>
  <bookViews>
    <workbookView xWindow="360" yWindow="120" windowWidth="14355" windowHeight="622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8" i="1" l="1"/>
  <c r="G10" i="1"/>
  <c r="G12" i="1"/>
  <c r="G14" i="1"/>
  <c r="G20" i="1"/>
  <c r="G21" i="1"/>
  <c r="G23" i="1"/>
  <c r="G25" i="1"/>
  <c r="G27" i="1"/>
  <c r="G29" i="1"/>
  <c r="G35" i="1"/>
  <c r="G36" i="1"/>
  <c r="G38" i="1"/>
  <c r="L38" i="1" s="1"/>
  <c r="G40" i="1"/>
  <c r="G42" i="1"/>
  <c r="G5" i="1"/>
  <c r="L5" i="1" s="1"/>
  <c r="G6" i="1"/>
  <c r="L6" i="1" s="1"/>
  <c r="G4" i="1"/>
  <c r="L4" i="1" s="1"/>
  <c r="D69" i="1"/>
  <c r="D68" i="1"/>
  <c r="E68" i="1" s="1"/>
  <c r="I27" i="1"/>
  <c r="L27" i="1"/>
  <c r="L29" i="1"/>
  <c r="I38" i="1"/>
  <c r="I40" i="1"/>
  <c r="I42" i="1"/>
  <c r="I44" i="1"/>
  <c r="L44" i="1" s="1"/>
  <c r="I49" i="1"/>
  <c r="L49" i="1" s="1"/>
  <c r="I50" i="1"/>
  <c r="L50" i="1" s="1"/>
  <c r="I52" i="1"/>
  <c r="L52" i="1" s="1"/>
  <c r="I56" i="1"/>
  <c r="L56" i="1" s="1"/>
  <c r="I57" i="1"/>
  <c r="L57" i="1" s="1"/>
  <c r="I59" i="1"/>
  <c r="I36" i="1"/>
  <c r="L36" i="1" s="1"/>
  <c r="I35" i="1"/>
  <c r="L35" i="1" s="1"/>
  <c r="M35" i="1" s="1"/>
  <c r="E69" i="1"/>
  <c r="J27" i="1"/>
  <c r="K27" i="1" s="1"/>
  <c r="M27" i="1" s="1"/>
  <c r="J29" i="1"/>
  <c r="J35" i="1"/>
  <c r="J36" i="1"/>
  <c r="J38" i="1"/>
  <c r="J40" i="1"/>
  <c r="J42" i="1"/>
  <c r="J44" i="1"/>
  <c r="J12" i="1"/>
  <c r="K12" i="1" s="1"/>
  <c r="J14" i="1"/>
  <c r="K14" i="1" s="1"/>
  <c r="J20" i="1"/>
  <c r="K20" i="1" s="1"/>
  <c r="J21" i="1"/>
  <c r="J23" i="1"/>
  <c r="K23" i="1" s="1"/>
  <c r="J25" i="1"/>
  <c r="K25" i="1" s="1"/>
  <c r="I14" i="1"/>
  <c r="I20" i="1"/>
  <c r="L20" i="1" s="1"/>
  <c r="M20" i="1" s="1"/>
  <c r="I21" i="1"/>
  <c r="I23" i="1"/>
  <c r="L23" i="1" s="1"/>
  <c r="I25" i="1"/>
  <c r="L25" i="1" s="1"/>
  <c r="K21" i="1"/>
  <c r="K29" i="1"/>
  <c r="K35" i="1"/>
  <c r="K36" i="1"/>
  <c r="K38" i="1"/>
  <c r="K40" i="1"/>
  <c r="K42" i="1"/>
  <c r="K44" i="1"/>
  <c r="J46" i="1" l="1"/>
  <c r="K46" i="1" s="1"/>
  <c r="L14" i="1"/>
  <c r="M36" i="1"/>
  <c r="L42" i="1"/>
  <c r="M42" i="1" s="1"/>
  <c r="M23" i="1"/>
  <c r="I31" i="1"/>
  <c r="L31" i="1" s="1"/>
  <c r="M25" i="1"/>
  <c r="L21" i="1"/>
  <c r="M21" i="1" s="1"/>
  <c r="M31" i="1" s="1"/>
  <c r="M38" i="1"/>
  <c r="L40" i="1"/>
  <c r="M40" i="1" s="1"/>
  <c r="M4" i="1"/>
  <c r="I46" i="1"/>
  <c r="L46" i="1" s="1"/>
  <c r="J31" i="1"/>
  <c r="K31" i="1" s="1"/>
  <c r="J5" i="1"/>
  <c r="J6" i="1"/>
  <c r="K6" i="1" s="1"/>
  <c r="J8" i="1"/>
  <c r="K8" i="1" s="1"/>
  <c r="J10" i="1"/>
  <c r="K10" i="1" s="1"/>
  <c r="J4" i="1"/>
  <c r="K4" i="1" s="1"/>
  <c r="I8" i="1"/>
  <c r="L8" i="1" s="1"/>
  <c r="M8" i="1" s="1"/>
  <c r="I10" i="1"/>
  <c r="L10" i="1" s="1"/>
  <c r="I12" i="1"/>
  <c r="L12" i="1" s="1"/>
  <c r="M12" i="1" s="1"/>
  <c r="I5" i="1"/>
  <c r="I6" i="1"/>
  <c r="M6" i="1" s="1"/>
  <c r="I4" i="1"/>
  <c r="M10" i="1" l="1"/>
  <c r="M46" i="1"/>
  <c r="I16" i="1"/>
  <c r="I61" i="1" s="1"/>
  <c r="I62" i="1" s="1"/>
  <c r="J16" i="1"/>
  <c r="K5" i="1"/>
  <c r="M5" i="1" l="1"/>
  <c r="M16" i="1" s="1"/>
  <c r="M61" i="1" s="1"/>
  <c r="L16" i="1"/>
  <c r="K16" i="1"/>
  <c r="K61" i="1" s="1"/>
  <c r="J61" i="1"/>
</calcChain>
</file>

<file path=xl/sharedStrings.xml><?xml version="1.0" encoding="utf-8"?>
<sst xmlns="http://schemas.openxmlformats.org/spreadsheetml/2006/main" count="81" uniqueCount="53">
  <si>
    <t>Rīgas gatve.</t>
  </si>
  <si>
    <t>Kubotas</t>
  </si>
  <si>
    <t>d/st</t>
  </si>
  <si>
    <t>trimmeris</t>
  </si>
  <si>
    <t>Kioti</t>
  </si>
  <si>
    <t>Zāles pļaušana  1 reizi mēnesī  6 reizes gadā. Platība 9235 m2</t>
  </si>
  <si>
    <t>Trotuāru tīrīšana 4 reizes sezonā. 5km</t>
  </si>
  <si>
    <t>2.</t>
  </si>
  <si>
    <r>
      <rPr>
        <sz val="7"/>
        <color theme="1"/>
        <rFont val="Times New Roman"/>
        <family val="1"/>
        <charset val="186"/>
      </rPr>
      <t xml:space="preserve">  </t>
    </r>
    <r>
      <rPr>
        <sz val="11"/>
        <color theme="1"/>
        <rFont val="Calibri"/>
        <family val="2"/>
        <charset val="186"/>
        <scheme val="minor"/>
      </rPr>
      <t>Pieturu kopšana  8gb. 2 reizes nedēļā.</t>
    </r>
  </si>
  <si>
    <t>3.</t>
  </si>
  <si>
    <t>Ford Transit 5km</t>
  </si>
  <si>
    <t>4.</t>
  </si>
  <si>
    <t xml:space="preserve">Atkritumu vākšana. 1 reizi mēnesī  8 reizes gadā. </t>
  </si>
  <si>
    <t xml:space="preserve">5. </t>
  </si>
  <si>
    <r>
      <rPr>
        <sz val="7"/>
        <color theme="1"/>
        <rFont val="Times New Roman"/>
        <family val="1"/>
        <charset val="186"/>
      </rPr>
      <t xml:space="preserve"> </t>
    </r>
    <r>
      <rPr>
        <sz val="11"/>
        <color theme="1"/>
        <rFont val="Calibri"/>
        <family val="2"/>
        <charset val="186"/>
        <scheme val="minor"/>
      </rPr>
      <t>Sniega tīrīšana trotuāru kaisīšana 5km.</t>
    </r>
  </si>
  <si>
    <t>Summa ņemta pēc 2016/2017 gada sezonas ārpakalpojuma</t>
  </si>
  <si>
    <t>Baltezera ietves.</t>
  </si>
  <si>
    <t>Zāles pļaušana  1 reizi mēnesī  6 reizes gadā. Platība 10590 m2</t>
  </si>
  <si>
    <t>Trotuāru tīrīšana 4 reizes sezonā. 4km</t>
  </si>
  <si>
    <r>
      <rPr>
        <sz val="7"/>
        <color theme="1"/>
        <rFont val="Times New Roman"/>
        <family val="1"/>
        <charset val="186"/>
      </rPr>
      <t xml:space="preserve">  </t>
    </r>
    <r>
      <rPr>
        <sz val="11"/>
        <color theme="1"/>
        <rFont val="Calibri"/>
        <family val="2"/>
        <charset val="186"/>
        <scheme val="minor"/>
      </rPr>
      <t>Pieturu kopšana  10gb. 2 reizes nedēļā.</t>
    </r>
  </si>
  <si>
    <t>Ford Transit 4km</t>
  </si>
  <si>
    <r>
      <rPr>
        <sz val="7"/>
        <color theme="1"/>
        <rFont val="Times New Roman"/>
        <family val="1"/>
        <charset val="186"/>
      </rPr>
      <t xml:space="preserve"> </t>
    </r>
    <r>
      <rPr>
        <sz val="11"/>
        <color theme="1"/>
        <rFont val="Calibri"/>
        <family val="2"/>
        <charset val="186"/>
        <scheme val="minor"/>
      </rPr>
      <t>Sniega tīrīšana trotuāru kaisīšana 4km.</t>
    </r>
  </si>
  <si>
    <t>Trotuārs uz Podniekiem</t>
  </si>
  <si>
    <t>Zāles pļaušana  1 reizi mēnesī  6 reizes gadā. Platība 2525 m2</t>
  </si>
  <si>
    <t>Trotuāru tīrīšana 4 reizes sezonā 2, 4km</t>
  </si>
  <si>
    <r>
      <rPr>
        <sz val="7"/>
        <color theme="1"/>
        <rFont val="Times New Roman"/>
        <family val="1"/>
        <charset val="186"/>
      </rPr>
      <t xml:space="preserve">  </t>
    </r>
    <r>
      <rPr>
        <sz val="11"/>
        <color theme="1"/>
        <rFont val="Calibri"/>
        <family val="2"/>
        <charset val="186"/>
        <scheme val="minor"/>
      </rPr>
      <t>Pieturu kopšana  3gb. 2 reizes nedēļā.</t>
    </r>
  </si>
  <si>
    <t>Ford Transit 2, 4km</t>
  </si>
  <si>
    <r>
      <rPr>
        <sz val="7"/>
        <color theme="1"/>
        <rFont val="Times New Roman"/>
        <family val="1"/>
        <charset val="186"/>
      </rPr>
      <t xml:space="preserve"> </t>
    </r>
    <r>
      <rPr>
        <sz val="11"/>
        <color theme="1"/>
        <rFont val="Calibri"/>
        <family val="2"/>
        <charset val="186"/>
        <scheme val="minor"/>
      </rPr>
      <t>Sniega tīrīšana trotuāru kaisīšana 2, 4km.</t>
    </r>
  </si>
  <si>
    <t>Vecvārnu ceļš</t>
  </si>
  <si>
    <t>1.</t>
  </si>
  <si>
    <r>
      <rPr>
        <sz val="7"/>
        <color theme="1"/>
        <rFont val="Times New Roman"/>
        <family val="1"/>
        <charset val="186"/>
      </rPr>
      <t xml:space="preserve"> </t>
    </r>
    <r>
      <rPr>
        <sz val="11"/>
        <color theme="1"/>
        <rFont val="Calibri"/>
        <family val="2"/>
        <charset val="186"/>
        <scheme val="minor"/>
      </rPr>
      <t>Greiderēšana 1,6km</t>
    </r>
  </si>
  <si>
    <t>V46 (Asfaltbetona ceļš caur Ataru ciemu), kas jāpārņem</t>
  </si>
  <si>
    <t>ziemas uzturēšana</t>
  </si>
  <si>
    <t>Bedrīšu remonts</t>
  </si>
  <si>
    <t>degv., eur</t>
  </si>
  <si>
    <t>kopā ,       eur</t>
  </si>
  <si>
    <t>degv.,      l</t>
  </si>
  <si>
    <t>degv.,       l</t>
  </si>
  <si>
    <t>KOPĀ:</t>
  </si>
  <si>
    <t>reizes gadā</t>
  </si>
  <si>
    <t>Pavisam:</t>
  </si>
  <si>
    <t>Algas</t>
  </si>
  <si>
    <t>traktoristi</t>
  </si>
  <si>
    <t>trimmeristi/tīrītāji</t>
  </si>
  <si>
    <t>EUR mēnesī ar nodokļiem</t>
  </si>
  <si>
    <t>EUR      mēnesī</t>
  </si>
  <si>
    <t>EUR stundā</t>
  </si>
  <si>
    <t>d/dienas</t>
  </si>
  <si>
    <t>alga par stundu</t>
  </si>
  <si>
    <t>alga par reizi,       eur</t>
  </si>
  <si>
    <t>alga par gadu ,     eur</t>
  </si>
  <si>
    <t>Litri</t>
  </si>
  <si>
    <t>degv,EUR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</si>
</sst>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86"/>
      <scheme val="minor"/>
    </font>
    <font>
      <sz val="7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u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4"/>
      <color rgb="FFFF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2" fontId="2" fillId="0" borderId="1" xfId="0" applyNumberFormat="1" applyFont="1" applyBorder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2" fontId="2" fillId="0" borderId="0" xfId="0" applyNumberFormat="1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4" fillId="0" borderId="1" xfId="0" applyFont="1" applyBorder="1"/>
    <xf numFmtId="0" fontId="5" fillId="0" borderId="1" xfId="0" applyFont="1" applyBorder="1"/>
    <xf numFmtId="2" fontId="5" fillId="0" borderId="1" xfId="0" applyNumberFormat="1" applyFont="1" applyBorder="1"/>
    <xf numFmtId="0" fontId="2" fillId="2" borderId="1" xfId="0" applyFont="1" applyFill="1" applyBorder="1"/>
    <xf numFmtId="0" fontId="3" fillId="0" borderId="0" xfId="0" applyFont="1"/>
    <xf numFmtId="0" fontId="2" fillId="0" borderId="1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2" fontId="2" fillId="0" borderId="0" xfId="0" applyNumberFormat="1" applyFont="1"/>
    <xf numFmtId="0" fontId="2" fillId="0" borderId="3" xfId="0" applyFont="1" applyBorder="1"/>
    <xf numFmtId="0" fontId="7" fillId="0" borderId="1" xfId="0" applyFont="1" applyBorder="1"/>
    <xf numFmtId="2" fontId="8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workbookViewId="0">
      <selection activeCell="R20" sqref="R20"/>
    </sheetView>
  </sheetViews>
  <sheetFormatPr defaultRowHeight="15" x14ac:dyDescent="0.25"/>
  <cols>
    <col min="1" max="1" width="9.140625" style="1"/>
    <col min="2" max="2" width="51.42578125" style="1" customWidth="1"/>
    <col min="3" max="3" width="18" style="1" customWidth="1"/>
    <col min="4" max="4" width="14.85546875" style="1" customWidth="1"/>
    <col min="5" max="6" width="9.140625" style="1"/>
    <col min="7" max="7" width="10" style="1" customWidth="1"/>
    <col min="8" max="11" width="9.140625" style="1"/>
    <col min="12" max="12" width="11" style="1" customWidth="1"/>
    <col min="13" max="13" width="14.140625" style="1" customWidth="1"/>
    <col min="14" max="16384" width="9.140625" style="1"/>
  </cols>
  <sheetData>
    <row r="1" spans="1:13" ht="45" x14ac:dyDescent="0.25">
      <c r="D1" s="2" t="s">
        <v>2</v>
      </c>
      <c r="E1" s="2" t="s">
        <v>37</v>
      </c>
      <c r="F1" s="2" t="s">
        <v>48</v>
      </c>
      <c r="G1" s="2" t="s">
        <v>49</v>
      </c>
      <c r="H1" s="2" t="s">
        <v>39</v>
      </c>
      <c r="I1" s="2" t="s">
        <v>2</v>
      </c>
      <c r="J1" s="2" t="s">
        <v>36</v>
      </c>
      <c r="K1" s="2" t="s">
        <v>34</v>
      </c>
      <c r="L1" s="2" t="s">
        <v>50</v>
      </c>
      <c r="M1" s="2" t="s">
        <v>35</v>
      </c>
    </row>
    <row r="2" spans="1:13" x14ac:dyDescent="0.25">
      <c r="B2" s="3" t="s">
        <v>0</v>
      </c>
    </row>
    <row r="3" spans="1:13" x14ac:dyDescent="0.25">
      <c r="A3" s="4">
        <v>1</v>
      </c>
      <c r="B3" s="1" t="s">
        <v>5</v>
      </c>
      <c r="D3" s="4"/>
      <c r="E3" s="4"/>
      <c r="F3" s="4"/>
      <c r="G3" s="4"/>
    </row>
    <row r="4" spans="1:13" x14ac:dyDescent="0.25">
      <c r="A4" s="4"/>
      <c r="C4" s="1" t="s">
        <v>1</v>
      </c>
      <c r="D4" s="5">
        <v>16</v>
      </c>
      <c r="E4" s="5">
        <v>48</v>
      </c>
      <c r="F4" s="5">
        <v>5.67</v>
      </c>
      <c r="G4" s="6">
        <f>D4*F4</f>
        <v>90.72</v>
      </c>
      <c r="H4" s="7">
        <v>6</v>
      </c>
      <c r="I4" s="7">
        <f>D4*H4</f>
        <v>96</v>
      </c>
      <c r="J4" s="7">
        <f>E4*H4</f>
        <v>288</v>
      </c>
      <c r="K4" s="7">
        <f>J4*1.03</f>
        <v>296.64</v>
      </c>
      <c r="L4" s="8">
        <f>G4*H4</f>
        <v>544.31999999999994</v>
      </c>
      <c r="M4" s="8">
        <f>K4+L4</f>
        <v>840.95999999999992</v>
      </c>
    </row>
    <row r="5" spans="1:13" x14ac:dyDescent="0.25">
      <c r="A5" s="4"/>
      <c r="C5" s="1" t="s">
        <v>3</v>
      </c>
      <c r="D5" s="5">
        <v>32</v>
      </c>
      <c r="E5" s="5">
        <v>20</v>
      </c>
      <c r="F5" s="5">
        <v>4.42</v>
      </c>
      <c r="G5" s="6">
        <f t="shared" ref="G5:G42" si="0">D5*F5</f>
        <v>141.44</v>
      </c>
      <c r="H5" s="7">
        <v>6</v>
      </c>
      <c r="I5" s="7">
        <f>D5*H5</f>
        <v>192</v>
      </c>
      <c r="J5" s="7">
        <f>E5*H5</f>
        <v>120</v>
      </c>
      <c r="K5" s="7">
        <f t="shared" ref="K5:K46" si="1">J5*1.03</f>
        <v>123.60000000000001</v>
      </c>
      <c r="L5" s="8">
        <f t="shared" ref="L5:L6" si="2">G5*H5</f>
        <v>848.64</v>
      </c>
      <c r="M5" s="8">
        <f t="shared" ref="M5:M6" si="3">K5+L5</f>
        <v>972.24</v>
      </c>
    </row>
    <row r="6" spans="1:13" x14ac:dyDescent="0.25">
      <c r="A6" s="4"/>
      <c r="C6" s="1" t="s">
        <v>4</v>
      </c>
      <c r="D6" s="5">
        <v>4</v>
      </c>
      <c r="E6" s="5">
        <v>24</v>
      </c>
      <c r="F6" s="5">
        <v>5.67</v>
      </c>
      <c r="G6" s="6">
        <f t="shared" si="0"/>
        <v>22.68</v>
      </c>
      <c r="H6" s="7">
        <v>6</v>
      </c>
      <c r="I6" s="7">
        <f>D6*H6</f>
        <v>24</v>
      </c>
      <c r="J6" s="7">
        <f>E6*H6</f>
        <v>144</v>
      </c>
      <c r="K6" s="7">
        <f t="shared" si="1"/>
        <v>148.32</v>
      </c>
      <c r="L6" s="8">
        <f t="shared" si="2"/>
        <v>136.07999999999998</v>
      </c>
      <c r="M6" s="8">
        <f t="shared" si="3"/>
        <v>284.39999999999998</v>
      </c>
    </row>
    <row r="7" spans="1:13" x14ac:dyDescent="0.25">
      <c r="A7" s="4" t="s">
        <v>7</v>
      </c>
      <c r="B7" s="9" t="s">
        <v>6</v>
      </c>
      <c r="D7" s="4"/>
      <c r="E7" s="10"/>
      <c r="F7" s="10"/>
      <c r="G7" s="11"/>
      <c r="H7" s="12"/>
      <c r="I7" s="12"/>
      <c r="J7" s="12"/>
      <c r="K7" s="12"/>
      <c r="L7" s="13"/>
      <c r="M7" s="13"/>
    </row>
    <row r="8" spans="1:13" x14ac:dyDescent="0.25">
      <c r="A8" s="4"/>
      <c r="C8" s="1" t="s">
        <v>1</v>
      </c>
      <c r="D8" s="5">
        <v>3.5</v>
      </c>
      <c r="E8" s="5">
        <v>10.5</v>
      </c>
      <c r="F8" s="5">
        <v>5.67</v>
      </c>
      <c r="G8" s="6">
        <f t="shared" si="0"/>
        <v>19.844999999999999</v>
      </c>
      <c r="H8" s="7">
        <v>4</v>
      </c>
      <c r="I8" s="7">
        <f>D8*H8</f>
        <v>14</v>
      </c>
      <c r="J8" s="7">
        <f>E8*H8</f>
        <v>42</v>
      </c>
      <c r="K8" s="7">
        <f t="shared" si="1"/>
        <v>43.26</v>
      </c>
      <c r="L8" s="8">
        <f t="shared" ref="L8:L57" si="4">G8*I8</f>
        <v>277.83</v>
      </c>
      <c r="M8" s="8">
        <f>K8+L8</f>
        <v>321.08999999999997</v>
      </c>
    </row>
    <row r="9" spans="1:13" x14ac:dyDescent="0.25">
      <c r="A9" s="4" t="s">
        <v>9</v>
      </c>
      <c r="B9" s="14" t="s">
        <v>8</v>
      </c>
      <c r="D9" s="4"/>
      <c r="E9" s="4"/>
      <c r="F9" s="10"/>
      <c r="G9" s="11"/>
      <c r="H9" s="12"/>
      <c r="I9" s="12"/>
      <c r="J9" s="12"/>
      <c r="K9" s="12"/>
      <c r="L9" s="13"/>
      <c r="M9" s="13"/>
    </row>
    <row r="10" spans="1:13" x14ac:dyDescent="0.25">
      <c r="A10" s="4"/>
      <c r="C10" s="15" t="s">
        <v>10</v>
      </c>
      <c r="D10" s="5">
        <v>2</v>
      </c>
      <c r="E10" s="5">
        <v>1</v>
      </c>
      <c r="F10" s="5">
        <v>4.42</v>
      </c>
      <c r="G10" s="6">
        <f t="shared" si="0"/>
        <v>8.84</v>
      </c>
      <c r="H10" s="7">
        <v>104</v>
      </c>
      <c r="I10" s="7">
        <f>D10*H10</f>
        <v>208</v>
      </c>
      <c r="J10" s="7">
        <f>E10*H10</f>
        <v>104</v>
      </c>
      <c r="K10" s="7">
        <f t="shared" si="1"/>
        <v>107.12</v>
      </c>
      <c r="L10" s="8">
        <f t="shared" si="4"/>
        <v>1838.72</v>
      </c>
      <c r="M10" s="8">
        <f t="shared" ref="M10:M12" si="5">K10+L10</f>
        <v>1945.8400000000001</v>
      </c>
    </row>
    <row r="11" spans="1:13" x14ac:dyDescent="0.25">
      <c r="A11" s="4" t="s">
        <v>11</v>
      </c>
      <c r="B11" s="1" t="s">
        <v>12</v>
      </c>
      <c r="D11" s="4"/>
      <c r="E11" s="4"/>
      <c r="F11" s="10"/>
      <c r="G11" s="11"/>
      <c r="H11" s="12"/>
      <c r="I11" s="12"/>
      <c r="J11" s="12"/>
      <c r="K11" s="12"/>
      <c r="L11" s="13"/>
      <c r="M11" s="13"/>
    </row>
    <row r="12" spans="1:13" x14ac:dyDescent="0.25">
      <c r="A12" s="4"/>
      <c r="D12" s="5">
        <v>4</v>
      </c>
      <c r="E12" s="5">
        <v>0</v>
      </c>
      <c r="F12" s="5">
        <v>4.42</v>
      </c>
      <c r="G12" s="6">
        <f t="shared" si="0"/>
        <v>17.68</v>
      </c>
      <c r="H12" s="7">
        <v>8</v>
      </c>
      <c r="I12" s="7">
        <f>D12*H12</f>
        <v>32</v>
      </c>
      <c r="J12" s="7">
        <f>E12*H12</f>
        <v>0</v>
      </c>
      <c r="K12" s="7">
        <f t="shared" si="1"/>
        <v>0</v>
      </c>
      <c r="L12" s="8">
        <f t="shared" si="4"/>
        <v>565.76</v>
      </c>
      <c r="M12" s="8">
        <f t="shared" si="5"/>
        <v>565.76</v>
      </c>
    </row>
    <row r="13" spans="1:13" x14ac:dyDescent="0.25">
      <c r="A13" s="4" t="s">
        <v>13</v>
      </c>
      <c r="B13" s="9" t="s">
        <v>14</v>
      </c>
      <c r="D13" s="4"/>
      <c r="E13" s="4"/>
      <c r="F13" s="10"/>
      <c r="G13" s="11"/>
      <c r="H13" s="12"/>
      <c r="I13" s="12"/>
      <c r="J13" s="12"/>
      <c r="K13" s="12"/>
      <c r="L13" s="13"/>
      <c r="M13" s="13"/>
    </row>
    <row r="14" spans="1:13" x14ac:dyDescent="0.25">
      <c r="A14" s="4"/>
      <c r="B14" s="1" t="s">
        <v>15</v>
      </c>
      <c r="D14" s="5"/>
      <c r="E14" s="5"/>
      <c r="F14" s="5"/>
      <c r="G14" s="6">
        <f t="shared" si="0"/>
        <v>0</v>
      </c>
      <c r="H14" s="7"/>
      <c r="I14" s="7">
        <f>D14*H14</f>
        <v>0</v>
      </c>
      <c r="J14" s="7">
        <f>E14*H14</f>
        <v>0</v>
      </c>
      <c r="K14" s="7">
        <f t="shared" si="1"/>
        <v>0</v>
      </c>
      <c r="L14" s="8">
        <f t="shared" si="4"/>
        <v>0</v>
      </c>
      <c r="M14" s="8">
        <v>6481.73</v>
      </c>
    </row>
    <row r="15" spans="1:13" x14ac:dyDescent="0.25">
      <c r="A15" s="4"/>
      <c r="D15" s="4"/>
      <c r="E15" s="4"/>
      <c r="F15" s="10"/>
      <c r="G15" s="11"/>
      <c r="H15" s="12"/>
      <c r="I15" s="12"/>
      <c r="J15" s="12"/>
      <c r="K15" s="12"/>
      <c r="L15" s="13"/>
      <c r="M15" s="13"/>
    </row>
    <row r="16" spans="1:13" x14ac:dyDescent="0.25">
      <c r="A16" s="4"/>
      <c r="D16" s="4"/>
      <c r="E16" s="4"/>
      <c r="F16" s="4"/>
      <c r="G16" s="6"/>
      <c r="H16" s="16" t="s">
        <v>38</v>
      </c>
      <c r="I16" s="7">
        <f>SUM(I4:I15)</f>
        <v>566</v>
      </c>
      <c r="J16" s="7">
        <f>SUM(J4:J15)</f>
        <v>698</v>
      </c>
      <c r="K16" s="17">
        <f t="shared" si="1"/>
        <v>718.94</v>
      </c>
      <c r="L16" s="8">
        <f>SUM(L4:L15)</f>
        <v>4211.3500000000004</v>
      </c>
      <c r="M16" s="18">
        <f>SUM(M4:M15)</f>
        <v>11412.02</v>
      </c>
    </row>
    <row r="17" spans="1:14" x14ac:dyDescent="0.25">
      <c r="A17" s="4"/>
      <c r="D17" s="4"/>
      <c r="E17" s="4"/>
      <c r="F17" s="10"/>
      <c r="G17" s="11"/>
      <c r="H17" s="12"/>
      <c r="I17" s="12"/>
      <c r="J17" s="12"/>
      <c r="K17" s="12"/>
      <c r="L17" s="13"/>
      <c r="M17" s="13"/>
    </row>
    <row r="18" spans="1:14" x14ac:dyDescent="0.25">
      <c r="A18" s="4"/>
      <c r="B18" s="3" t="s">
        <v>16</v>
      </c>
      <c r="F18" s="12"/>
      <c r="G18" s="11"/>
      <c r="H18" s="12"/>
      <c r="I18" s="12"/>
      <c r="J18" s="12"/>
      <c r="K18" s="12"/>
      <c r="L18" s="13"/>
      <c r="M18" s="13"/>
    </row>
    <row r="19" spans="1:14" x14ac:dyDescent="0.25">
      <c r="A19" s="4">
        <v>1</v>
      </c>
      <c r="B19" s="1" t="s">
        <v>17</v>
      </c>
      <c r="D19" s="4"/>
      <c r="E19" s="4"/>
      <c r="F19" s="10"/>
      <c r="G19" s="11"/>
      <c r="H19" s="12"/>
      <c r="I19" s="12"/>
      <c r="J19" s="12"/>
      <c r="K19" s="12"/>
      <c r="L19" s="13"/>
      <c r="M19" s="13"/>
    </row>
    <row r="20" spans="1:14" x14ac:dyDescent="0.25">
      <c r="A20" s="4"/>
      <c r="C20" s="1" t="s">
        <v>1</v>
      </c>
      <c r="D20" s="5">
        <v>8</v>
      </c>
      <c r="E20" s="5">
        <v>24</v>
      </c>
      <c r="F20" s="5">
        <v>5.67</v>
      </c>
      <c r="G20" s="6">
        <f t="shared" si="0"/>
        <v>45.36</v>
      </c>
      <c r="H20" s="7">
        <v>6</v>
      </c>
      <c r="I20" s="7">
        <f>D20*H20</f>
        <v>48</v>
      </c>
      <c r="J20" s="7">
        <f>E20*H20</f>
        <v>144</v>
      </c>
      <c r="K20" s="7">
        <f t="shared" si="1"/>
        <v>148.32</v>
      </c>
      <c r="L20" s="8">
        <f t="shared" si="4"/>
        <v>2177.2799999999997</v>
      </c>
      <c r="M20" s="8">
        <f>K20+L20</f>
        <v>2325.6</v>
      </c>
    </row>
    <row r="21" spans="1:14" x14ac:dyDescent="0.25">
      <c r="A21" s="4"/>
      <c r="C21" s="1" t="s">
        <v>3</v>
      </c>
      <c r="D21" s="5">
        <v>8</v>
      </c>
      <c r="E21" s="5">
        <v>5</v>
      </c>
      <c r="F21" s="5">
        <v>4.42</v>
      </c>
      <c r="G21" s="6">
        <f t="shared" si="0"/>
        <v>35.36</v>
      </c>
      <c r="H21" s="7">
        <v>6</v>
      </c>
      <c r="I21" s="7">
        <f>D21*H21</f>
        <v>48</v>
      </c>
      <c r="J21" s="7">
        <f>E21*H21</f>
        <v>30</v>
      </c>
      <c r="K21" s="7">
        <f t="shared" si="1"/>
        <v>30.900000000000002</v>
      </c>
      <c r="L21" s="8">
        <f t="shared" si="4"/>
        <v>1697.28</v>
      </c>
      <c r="M21" s="8">
        <f t="shared" ref="M21:M27" si="6">K21+L21</f>
        <v>1728.18</v>
      </c>
    </row>
    <row r="22" spans="1:14" x14ac:dyDescent="0.25">
      <c r="A22" s="4" t="s">
        <v>7</v>
      </c>
      <c r="B22" s="9" t="s">
        <v>18</v>
      </c>
      <c r="F22" s="12"/>
      <c r="G22" s="11"/>
      <c r="H22" s="12"/>
      <c r="I22" s="12"/>
      <c r="J22" s="12"/>
      <c r="K22" s="12"/>
      <c r="L22" s="13"/>
      <c r="M22" s="13"/>
      <c r="N22" s="12"/>
    </row>
    <row r="23" spans="1:14" x14ac:dyDescent="0.25">
      <c r="C23" s="1" t="s">
        <v>1</v>
      </c>
      <c r="D23" s="5">
        <v>4</v>
      </c>
      <c r="E23" s="5">
        <v>12</v>
      </c>
      <c r="F23" s="5">
        <v>5.67</v>
      </c>
      <c r="G23" s="6">
        <f t="shared" si="0"/>
        <v>22.68</v>
      </c>
      <c r="H23" s="19">
        <v>4</v>
      </c>
      <c r="I23" s="7">
        <f>D23*H23</f>
        <v>16</v>
      </c>
      <c r="J23" s="7">
        <f>E23*H23</f>
        <v>48</v>
      </c>
      <c r="K23" s="7">
        <f t="shared" si="1"/>
        <v>49.44</v>
      </c>
      <c r="L23" s="8">
        <f t="shared" si="4"/>
        <v>362.88</v>
      </c>
      <c r="M23" s="8">
        <f t="shared" si="6"/>
        <v>412.32</v>
      </c>
    </row>
    <row r="24" spans="1:14" x14ac:dyDescent="0.25">
      <c r="A24" s="4" t="s">
        <v>9</v>
      </c>
      <c r="B24" s="14" t="s">
        <v>19</v>
      </c>
      <c r="F24" s="12"/>
      <c r="G24" s="11"/>
      <c r="H24" s="12"/>
      <c r="I24" s="12"/>
      <c r="J24" s="12"/>
      <c r="K24" s="12"/>
      <c r="L24" s="13"/>
      <c r="M24" s="13"/>
      <c r="N24" s="12"/>
    </row>
    <row r="25" spans="1:14" x14ac:dyDescent="0.25">
      <c r="C25" s="15" t="s">
        <v>20</v>
      </c>
      <c r="D25" s="5">
        <v>2</v>
      </c>
      <c r="E25" s="5">
        <v>1</v>
      </c>
      <c r="F25" s="5">
        <v>4.42</v>
      </c>
      <c r="G25" s="6">
        <f t="shared" si="0"/>
        <v>8.84</v>
      </c>
      <c r="H25" s="7">
        <v>104</v>
      </c>
      <c r="I25" s="7">
        <f>D25*H25</f>
        <v>208</v>
      </c>
      <c r="J25" s="7">
        <f>E25*H25</f>
        <v>104</v>
      </c>
      <c r="K25" s="7">
        <f t="shared" si="1"/>
        <v>107.12</v>
      </c>
      <c r="L25" s="8">
        <f t="shared" si="4"/>
        <v>1838.72</v>
      </c>
      <c r="M25" s="8">
        <f t="shared" si="6"/>
        <v>1945.8400000000001</v>
      </c>
    </row>
    <row r="26" spans="1:14" x14ac:dyDescent="0.25">
      <c r="A26" s="4" t="s">
        <v>11</v>
      </c>
      <c r="B26" s="1" t="s">
        <v>12</v>
      </c>
      <c r="D26" s="4"/>
      <c r="F26" s="12"/>
      <c r="G26" s="11"/>
      <c r="H26" s="12"/>
      <c r="I26" s="12"/>
      <c r="J26" s="12"/>
      <c r="K26" s="12"/>
      <c r="L26" s="13"/>
      <c r="M26" s="13"/>
      <c r="N26" s="12"/>
    </row>
    <row r="27" spans="1:14" x14ac:dyDescent="0.25">
      <c r="D27" s="5">
        <v>4</v>
      </c>
      <c r="E27" s="5">
        <v>0</v>
      </c>
      <c r="F27" s="5">
        <v>4.42</v>
      </c>
      <c r="G27" s="6">
        <f t="shared" si="0"/>
        <v>17.68</v>
      </c>
      <c r="H27" s="7">
        <v>8</v>
      </c>
      <c r="I27" s="7">
        <f>D27*H27</f>
        <v>32</v>
      </c>
      <c r="J27" s="7">
        <f>E27*H27</f>
        <v>0</v>
      </c>
      <c r="K27" s="7">
        <f t="shared" si="1"/>
        <v>0</v>
      </c>
      <c r="L27" s="8">
        <f t="shared" si="4"/>
        <v>565.76</v>
      </c>
      <c r="M27" s="8">
        <f t="shared" si="6"/>
        <v>565.76</v>
      </c>
    </row>
    <row r="28" spans="1:14" x14ac:dyDescent="0.25">
      <c r="A28" s="4" t="s">
        <v>13</v>
      </c>
      <c r="B28" s="9" t="s">
        <v>21</v>
      </c>
      <c r="D28" s="4"/>
      <c r="E28" s="4"/>
      <c r="F28" s="10"/>
      <c r="G28" s="11"/>
      <c r="H28" s="12"/>
      <c r="I28" s="12"/>
      <c r="J28" s="12"/>
      <c r="K28" s="12"/>
      <c r="L28" s="13"/>
      <c r="M28" s="13"/>
    </row>
    <row r="29" spans="1:14" x14ac:dyDescent="0.25">
      <c r="A29" s="4"/>
      <c r="B29" s="1" t="s">
        <v>15</v>
      </c>
      <c r="D29" s="5"/>
      <c r="E29" s="5"/>
      <c r="F29" s="5"/>
      <c r="G29" s="6">
        <f t="shared" si="0"/>
        <v>0</v>
      </c>
      <c r="H29" s="7"/>
      <c r="I29" s="7"/>
      <c r="J29" s="7">
        <f>E29*H29</f>
        <v>0</v>
      </c>
      <c r="K29" s="7">
        <f t="shared" si="1"/>
        <v>0</v>
      </c>
      <c r="L29" s="8">
        <f t="shared" si="4"/>
        <v>0</v>
      </c>
      <c r="M29" s="8">
        <v>5185.38</v>
      </c>
    </row>
    <row r="30" spans="1:14" x14ac:dyDescent="0.25">
      <c r="F30" s="12"/>
      <c r="G30" s="11"/>
      <c r="H30" s="12"/>
      <c r="I30" s="12"/>
      <c r="J30" s="12"/>
      <c r="K30" s="12"/>
      <c r="L30" s="13"/>
      <c r="M30" s="13"/>
    </row>
    <row r="31" spans="1:14" x14ac:dyDescent="0.25">
      <c r="G31" s="6"/>
      <c r="H31" s="16" t="s">
        <v>38</v>
      </c>
      <c r="I31" s="16">
        <f>SUM(I20:I30)</f>
        <v>352</v>
      </c>
      <c r="J31" s="7">
        <f>SUM(J20:J30)</f>
        <v>326</v>
      </c>
      <c r="K31" s="17">
        <f t="shared" si="1"/>
        <v>335.78000000000003</v>
      </c>
      <c r="L31" s="8">
        <f t="shared" si="4"/>
        <v>0</v>
      </c>
      <c r="M31" s="18">
        <f>SUM(M20:M30)</f>
        <v>12163.08</v>
      </c>
    </row>
    <row r="32" spans="1:14" x14ac:dyDescent="0.25">
      <c r="F32" s="12"/>
      <c r="G32" s="11"/>
      <c r="H32" s="12"/>
      <c r="I32" s="12"/>
      <c r="J32" s="12"/>
      <c r="K32" s="12"/>
      <c r="L32" s="13"/>
      <c r="M32" s="13"/>
    </row>
    <row r="33" spans="1:14" x14ac:dyDescent="0.25">
      <c r="B33" s="3" t="s">
        <v>22</v>
      </c>
      <c r="F33" s="12"/>
      <c r="G33" s="11"/>
      <c r="H33" s="12"/>
      <c r="I33" s="12"/>
      <c r="J33" s="12"/>
      <c r="K33" s="12"/>
      <c r="L33" s="13"/>
      <c r="M33" s="13"/>
    </row>
    <row r="34" spans="1:14" x14ac:dyDescent="0.25">
      <c r="A34" s="4">
        <v>1</v>
      </c>
      <c r="B34" s="1" t="s">
        <v>23</v>
      </c>
      <c r="D34" s="4"/>
      <c r="E34" s="4"/>
      <c r="F34" s="10"/>
      <c r="G34" s="11"/>
      <c r="H34" s="12"/>
      <c r="I34" s="12"/>
      <c r="J34" s="12"/>
      <c r="K34" s="12"/>
      <c r="L34" s="13"/>
      <c r="M34" s="13"/>
    </row>
    <row r="35" spans="1:14" x14ac:dyDescent="0.25">
      <c r="A35" s="4"/>
      <c r="C35" s="1" t="s">
        <v>1</v>
      </c>
      <c r="D35" s="5">
        <v>8</v>
      </c>
      <c r="E35" s="5">
        <v>24</v>
      </c>
      <c r="F35" s="5">
        <v>5.67</v>
      </c>
      <c r="G35" s="6">
        <f t="shared" si="0"/>
        <v>45.36</v>
      </c>
      <c r="H35" s="7">
        <v>6</v>
      </c>
      <c r="I35" s="7">
        <f>D35*6</f>
        <v>48</v>
      </c>
      <c r="J35" s="7">
        <f>E35*H35</f>
        <v>144</v>
      </c>
      <c r="K35" s="7">
        <f t="shared" si="1"/>
        <v>148.32</v>
      </c>
      <c r="L35" s="8">
        <f t="shared" si="4"/>
        <v>2177.2799999999997</v>
      </c>
      <c r="M35" s="8">
        <f>K35+L35</f>
        <v>2325.6</v>
      </c>
    </row>
    <row r="36" spans="1:14" x14ac:dyDescent="0.25">
      <c r="A36" s="4"/>
      <c r="C36" s="1" t="s">
        <v>3</v>
      </c>
      <c r="D36" s="5">
        <v>8</v>
      </c>
      <c r="E36" s="5">
        <v>5</v>
      </c>
      <c r="F36" s="5">
        <v>4.42</v>
      </c>
      <c r="G36" s="6">
        <f t="shared" si="0"/>
        <v>35.36</v>
      </c>
      <c r="H36" s="7">
        <v>6</v>
      </c>
      <c r="I36" s="7">
        <f>D36*6</f>
        <v>48</v>
      </c>
      <c r="J36" s="7">
        <f>E36*H36</f>
        <v>30</v>
      </c>
      <c r="K36" s="7">
        <f t="shared" si="1"/>
        <v>30.900000000000002</v>
      </c>
      <c r="L36" s="8">
        <f t="shared" si="4"/>
        <v>1697.28</v>
      </c>
      <c r="M36" s="8">
        <f t="shared" ref="M36:M42" si="7">K36+L36</f>
        <v>1728.18</v>
      </c>
    </row>
    <row r="37" spans="1:14" x14ac:dyDescent="0.25">
      <c r="A37" s="4" t="s">
        <v>7</v>
      </c>
      <c r="B37" s="9" t="s">
        <v>24</v>
      </c>
      <c r="F37" s="12"/>
      <c r="G37" s="11"/>
      <c r="H37" s="12"/>
      <c r="I37" s="12"/>
      <c r="J37" s="12"/>
      <c r="K37" s="12"/>
      <c r="L37" s="13"/>
      <c r="M37" s="13"/>
      <c r="N37" s="12"/>
    </row>
    <row r="38" spans="1:14" x14ac:dyDescent="0.25">
      <c r="C38" s="1" t="s">
        <v>1</v>
      </c>
      <c r="D38" s="5">
        <v>3</v>
      </c>
      <c r="E38" s="5">
        <v>9</v>
      </c>
      <c r="F38" s="5">
        <v>5.67</v>
      </c>
      <c r="G38" s="6">
        <f t="shared" si="0"/>
        <v>17.009999999999998</v>
      </c>
      <c r="H38" s="19">
        <v>4</v>
      </c>
      <c r="I38" s="7">
        <f>D38*6</f>
        <v>18</v>
      </c>
      <c r="J38" s="7">
        <f>E38*H38</f>
        <v>36</v>
      </c>
      <c r="K38" s="7">
        <f t="shared" si="1"/>
        <v>37.08</v>
      </c>
      <c r="L38" s="8">
        <f t="shared" si="4"/>
        <v>306.17999999999995</v>
      </c>
      <c r="M38" s="8">
        <f t="shared" si="7"/>
        <v>343.25999999999993</v>
      </c>
    </row>
    <row r="39" spans="1:14" x14ac:dyDescent="0.25">
      <c r="A39" s="4" t="s">
        <v>9</v>
      </c>
      <c r="B39" s="14" t="s">
        <v>25</v>
      </c>
      <c r="F39" s="12"/>
      <c r="G39" s="11"/>
      <c r="H39" s="12"/>
      <c r="I39" s="12"/>
      <c r="J39" s="12"/>
      <c r="K39" s="12"/>
      <c r="L39" s="13"/>
      <c r="M39" s="13"/>
      <c r="N39" s="12"/>
    </row>
    <row r="40" spans="1:14" x14ac:dyDescent="0.25">
      <c r="C40" s="15" t="s">
        <v>26</v>
      </c>
      <c r="D40" s="5">
        <v>1</v>
      </c>
      <c r="E40" s="5">
        <v>0.5</v>
      </c>
      <c r="F40" s="5">
        <v>4.42</v>
      </c>
      <c r="G40" s="6">
        <f t="shared" si="0"/>
        <v>4.42</v>
      </c>
      <c r="H40" s="7">
        <v>104</v>
      </c>
      <c r="I40" s="7">
        <f>D40*6</f>
        <v>6</v>
      </c>
      <c r="J40" s="7">
        <f>E40*H40</f>
        <v>52</v>
      </c>
      <c r="K40" s="7">
        <f t="shared" si="1"/>
        <v>53.56</v>
      </c>
      <c r="L40" s="8">
        <f t="shared" si="4"/>
        <v>26.52</v>
      </c>
      <c r="M40" s="8">
        <f t="shared" si="7"/>
        <v>80.08</v>
      </c>
    </row>
    <row r="41" spans="1:14" x14ac:dyDescent="0.25">
      <c r="A41" s="4" t="s">
        <v>11</v>
      </c>
      <c r="B41" s="1" t="s">
        <v>12</v>
      </c>
      <c r="D41" s="4"/>
      <c r="F41" s="12"/>
      <c r="G41" s="11"/>
      <c r="H41" s="12"/>
      <c r="I41" s="12"/>
      <c r="J41" s="12"/>
      <c r="K41" s="12"/>
      <c r="L41" s="13"/>
      <c r="M41" s="13"/>
      <c r="N41" s="12"/>
    </row>
    <row r="42" spans="1:14" x14ac:dyDescent="0.25">
      <c r="D42" s="5">
        <v>2</v>
      </c>
      <c r="E42" s="5">
        <v>0</v>
      </c>
      <c r="F42" s="5">
        <v>4.42</v>
      </c>
      <c r="G42" s="6">
        <f t="shared" si="0"/>
        <v>8.84</v>
      </c>
      <c r="H42" s="7">
        <v>8</v>
      </c>
      <c r="I42" s="7">
        <f>D42*6</f>
        <v>12</v>
      </c>
      <c r="J42" s="7">
        <f>E42*H42</f>
        <v>0</v>
      </c>
      <c r="K42" s="7">
        <f t="shared" si="1"/>
        <v>0</v>
      </c>
      <c r="L42" s="8">
        <f t="shared" si="4"/>
        <v>106.08</v>
      </c>
      <c r="M42" s="8">
        <f t="shared" si="7"/>
        <v>106.08</v>
      </c>
    </row>
    <row r="43" spans="1:14" x14ac:dyDescent="0.25">
      <c r="A43" s="4" t="s">
        <v>13</v>
      </c>
      <c r="B43" s="9" t="s">
        <v>27</v>
      </c>
      <c r="D43" s="4"/>
      <c r="E43" s="4"/>
      <c r="F43" s="10"/>
      <c r="G43" s="10"/>
      <c r="H43" s="12"/>
      <c r="I43" s="12"/>
      <c r="J43" s="12"/>
      <c r="K43" s="12"/>
      <c r="L43" s="12"/>
      <c r="M43" s="13"/>
    </row>
    <row r="44" spans="1:14" x14ac:dyDescent="0.25">
      <c r="A44" s="4"/>
      <c r="B44" s="1" t="s">
        <v>15</v>
      </c>
      <c r="D44" s="5"/>
      <c r="E44" s="5"/>
      <c r="F44" s="5"/>
      <c r="G44" s="5"/>
      <c r="H44" s="7"/>
      <c r="I44" s="7">
        <f>D44*6</f>
        <v>0</v>
      </c>
      <c r="J44" s="7">
        <f>E44*H44</f>
        <v>0</v>
      </c>
      <c r="K44" s="7">
        <f t="shared" si="1"/>
        <v>0</v>
      </c>
      <c r="L44" s="7">
        <f t="shared" si="4"/>
        <v>0</v>
      </c>
      <c r="M44" s="8">
        <v>3111.23</v>
      </c>
    </row>
    <row r="45" spans="1:14" x14ac:dyDescent="0.25">
      <c r="H45" s="12"/>
      <c r="I45" s="12"/>
      <c r="J45" s="12"/>
      <c r="K45" s="12"/>
      <c r="L45" s="12"/>
      <c r="M45" s="13"/>
    </row>
    <row r="46" spans="1:14" x14ac:dyDescent="0.25">
      <c r="H46" s="16" t="s">
        <v>38</v>
      </c>
      <c r="I46" s="7">
        <f>SUM(I35:I45)</f>
        <v>132</v>
      </c>
      <c r="J46" s="7">
        <f>SUM(J35:J45)</f>
        <v>262</v>
      </c>
      <c r="K46" s="17">
        <f t="shared" si="1"/>
        <v>269.86</v>
      </c>
      <c r="L46" s="7">
        <f t="shared" si="4"/>
        <v>0</v>
      </c>
      <c r="M46" s="18">
        <f>SUM(M35:M45)</f>
        <v>7694.43</v>
      </c>
    </row>
    <row r="47" spans="1:14" x14ac:dyDescent="0.25">
      <c r="H47" s="12"/>
      <c r="I47" s="12"/>
      <c r="J47" s="12"/>
      <c r="K47" s="12"/>
      <c r="L47" s="12"/>
      <c r="M47" s="13"/>
    </row>
    <row r="48" spans="1:14" x14ac:dyDescent="0.25">
      <c r="B48" s="20" t="s">
        <v>28</v>
      </c>
      <c r="H48" s="12"/>
      <c r="I48" s="12"/>
      <c r="J48" s="12"/>
      <c r="K48" s="12"/>
      <c r="L48" s="12"/>
      <c r="M48" s="13"/>
    </row>
    <row r="49" spans="1:13" x14ac:dyDescent="0.25">
      <c r="A49" s="7" t="s">
        <v>29</v>
      </c>
      <c r="B49" s="21" t="s">
        <v>30</v>
      </c>
      <c r="C49" s="7"/>
      <c r="D49" s="7"/>
      <c r="E49" s="7"/>
      <c r="F49" s="7"/>
      <c r="G49" s="7"/>
      <c r="H49" s="7"/>
      <c r="I49" s="7">
        <f>D49*6</f>
        <v>0</v>
      </c>
      <c r="J49" s="7"/>
      <c r="K49" s="7"/>
      <c r="L49" s="7">
        <f t="shared" si="4"/>
        <v>0</v>
      </c>
      <c r="M49" s="8">
        <v>580.79999999999995</v>
      </c>
    </row>
    <row r="50" spans="1:13" x14ac:dyDescent="0.25">
      <c r="A50" s="7" t="s">
        <v>7</v>
      </c>
      <c r="B50" s="7" t="s">
        <v>32</v>
      </c>
      <c r="C50" s="7"/>
      <c r="D50" s="7"/>
      <c r="E50" s="7"/>
      <c r="F50" s="7"/>
      <c r="G50" s="7"/>
      <c r="H50" s="7"/>
      <c r="I50" s="7">
        <f>D50*6</f>
        <v>0</v>
      </c>
      <c r="J50" s="7"/>
      <c r="K50" s="7"/>
      <c r="L50" s="7">
        <f t="shared" si="4"/>
        <v>0</v>
      </c>
      <c r="M50" s="8">
        <v>352</v>
      </c>
    </row>
    <row r="51" spans="1:13" x14ac:dyDescent="0.25">
      <c r="H51" s="12"/>
      <c r="I51" s="12"/>
      <c r="J51" s="12"/>
      <c r="K51" s="12"/>
      <c r="L51" s="12"/>
      <c r="M51" s="13"/>
    </row>
    <row r="52" spans="1:13" x14ac:dyDescent="0.25">
      <c r="H52" s="16" t="s">
        <v>38</v>
      </c>
      <c r="I52" s="7">
        <f>D52*6</f>
        <v>0</v>
      </c>
      <c r="J52" s="16"/>
      <c r="K52" s="16"/>
      <c r="L52" s="7">
        <f t="shared" si="4"/>
        <v>0</v>
      </c>
      <c r="M52" s="18">
        <v>932.8</v>
      </c>
    </row>
    <row r="53" spans="1:13" ht="15.75" thickBot="1" x14ac:dyDescent="0.3">
      <c r="H53" s="12"/>
      <c r="I53" s="12"/>
      <c r="J53" s="12"/>
      <c r="K53" s="12"/>
      <c r="L53" s="12"/>
      <c r="M53" s="13"/>
    </row>
    <row r="54" spans="1:13" x14ac:dyDescent="0.25">
      <c r="B54" s="22" t="s">
        <v>31</v>
      </c>
      <c r="H54" s="12"/>
      <c r="I54" s="12"/>
      <c r="J54" s="12"/>
      <c r="K54" s="12"/>
      <c r="L54" s="12"/>
      <c r="M54" s="13"/>
    </row>
    <row r="55" spans="1:13" ht="32.25" customHeight="1" x14ac:dyDescent="0.25">
      <c r="B55" s="23"/>
      <c r="H55" s="12"/>
      <c r="I55" s="12"/>
      <c r="J55" s="12"/>
      <c r="K55" s="12"/>
      <c r="L55" s="12"/>
      <c r="M55" s="13"/>
    </row>
    <row r="56" spans="1:13" x14ac:dyDescent="0.25">
      <c r="A56" s="7" t="s">
        <v>29</v>
      </c>
      <c r="B56" s="7" t="s">
        <v>32</v>
      </c>
      <c r="C56" s="7"/>
      <c r="D56" s="7"/>
      <c r="E56" s="7"/>
      <c r="F56" s="7"/>
      <c r="G56" s="7"/>
      <c r="H56" s="7"/>
      <c r="I56" s="7">
        <f>D56*6</f>
        <v>0</v>
      </c>
      <c r="J56" s="7"/>
      <c r="K56" s="7"/>
      <c r="L56" s="7">
        <f t="shared" si="4"/>
        <v>0</v>
      </c>
      <c r="M56" s="8">
        <v>255.55</v>
      </c>
    </row>
    <row r="57" spans="1:13" x14ac:dyDescent="0.25">
      <c r="A57" s="7" t="s">
        <v>7</v>
      </c>
      <c r="B57" s="7" t="s">
        <v>33</v>
      </c>
      <c r="C57" s="7"/>
      <c r="D57" s="7"/>
      <c r="E57" s="7"/>
      <c r="F57" s="7"/>
      <c r="G57" s="7"/>
      <c r="H57" s="7"/>
      <c r="I57" s="7">
        <f>D57*6</f>
        <v>0</v>
      </c>
      <c r="J57" s="7"/>
      <c r="K57" s="7"/>
      <c r="L57" s="7">
        <f t="shared" si="4"/>
        <v>0</v>
      </c>
      <c r="M57" s="8">
        <v>100</v>
      </c>
    </row>
    <row r="58" spans="1:13" x14ac:dyDescent="0.25">
      <c r="H58" s="12"/>
      <c r="I58" s="12"/>
      <c r="J58" s="12"/>
      <c r="K58" s="12"/>
      <c r="L58" s="12"/>
      <c r="M58" s="24"/>
    </row>
    <row r="59" spans="1:13" x14ac:dyDescent="0.25">
      <c r="H59" s="16" t="s">
        <v>38</v>
      </c>
      <c r="I59" s="7">
        <f>D59*6</f>
        <v>0</v>
      </c>
      <c r="J59" s="16"/>
      <c r="K59" s="16"/>
      <c r="L59" s="16"/>
      <c r="M59" s="18">
        <v>355.55</v>
      </c>
    </row>
    <row r="60" spans="1:13" x14ac:dyDescent="0.25">
      <c r="J60" s="1" t="s">
        <v>51</v>
      </c>
      <c r="K60" s="1" t="s">
        <v>52</v>
      </c>
      <c r="M60" s="24"/>
    </row>
    <row r="61" spans="1:13" ht="18.75" x14ac:dyDescent="0.3">
      <c r="I61" s="25">
        <f>I16+I31+I46</f>
        <v>1050</v>
      </c>
      <c r="J61" s="7">
        <f>J16+J31+J46</f>
        <v>1286</v>
      </c>
      <c r="K61" s="7">
        <f>K16+K31+K46</f>
        <v>1324.58</v>
      </c>
      <c r="L61" s="26" t="s">
        <v>40</v>
      </c>
      <c r="M61" s="27">
        <f>M16+M31+M46+M52+M59</f>
        <v>32557.879999999997</v>
      </c>
    </row>
    <row r="62" spans="1:13" x14ac:dyDescent="0.25">
      <c r="H62" s="7" t="s">
        <v>47</v>
      </c>
      <c r="I62" s="7">
        <f>I61/8</f>
        <v>131.25</v>
      </c>
    </row>
    <row r="67" spans="1:6" ht="30" x14ac:dyDescent="0.25">
      <c r="A67" s="28"/>
      <c r="B67" s="28" t="s">
        <v>41</v>
      </c>
      <c r="C67" s="29" t="s">
        <v>45</v>
      </c>
      <c r="D67" s="29" t="s">
        <v>44</v>
      </c>
      <c r="E67" s="29" t="s">
        <v>46</v>
      </c>
      <c r="F67" s="30"/>
    </row>
    <row r="68" spans="1:6" x14ac:dyDescent="0.25">
      <c r="A68" s="28"/>
      <c r="B68" s="28" t="s">
        <v>42</v>
      </c>
      <c r="C68" s="28">
        <v>808</v>
      </c>
      <c r="D68" s="31">
        <f>C68*1.2359</f>
        <v>998.60720000000003</v>
      </c>
      <c r="E68" s="31">
        <f>D68/176</f>
        <v>5.6739045454545458</v>
      </c>
      <c r="F68" s="24"/>
    </row>
    <row r="69" spans="1:6" x14ac:dyDescent="0.25">
      <c r="A69" s="28"/>
      <c r="B69" s="28" t="s">
        <v>43</v>
      </c>
      <c r="C69" s="28">
        <v>630</v>
      </c>
      <c r="D69" s="31">
        <f>C69*1.2359</f>
        <v>778.61699999999996</v>
      </c>
      <c r="E69" s="31">
        <f>D69/176</f>
        <v>4.423960227272727</v>
      </c>
      <c r="F69" s="24"/>
    </row>
  </sheetData>
  <mergeCells count="1">
    <mergeCell ref="B54:B5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Juris Antonovs</dc:creator>
  <cp:lastModifiedBy>Jevgēnija Sviridenkova</cp:lastModifiedBy>
  <dcterms:created xsi:type="dcterms:W3CDTF">2017-03-27T07:14:01Z</dcterms:created>
  <dcterms:modified xsi:type="dcterms:W3CDTF">2017-05-03T08:51:40Z</dcterms:modified>
</cp:coreProperties>
</file>